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720" windowHeight="14340" activeTab="0"/>
  </bookViews>
  <sheets>
    <sheet name="2009_Starter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<sst xmlns="http://schemas.openxmlformats.org/spreadsheetml/2006/main" count="29" uniqueCount="29">
  <si>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Pitcher</t>
  </si>
  <si>
    <t>Felix Hernandez</t>
  </si>
  <si>
    <t>FIP</t>
  </si>
  <si>
    <t>Park Factor</t>
  </si>
  <si>
    <t>adjusted RA</t>
  </si>
  <si>
    <t>Total Innings</t>
  </si>
  <si>
    <t>Game</t>
  </si>
  <si>
    <t>IP/G</t>
  </si>
  <si>
    <t>Runs per Win</t>
  </si>
  <si>
    <t>RAA/9</t>
  </si>
  <si>
    <t>WAA/9</t>
  </si>
  <si>
    <t>Expected Win%</t>
  </si>
  <si>
    <t>Replacement</t>
  </si>
  <si>
    <t>WAR/9</t>
  </si>
  <si>
    <t>League avg RA</t>
  </si>
  <si>
    <t>Zack Greinke</t>
  </si>
  <si>
    <t>AL</t>
  </si>
  <si>
    <t>NL</t>
  </si>
  <si>
    <t>Roy Halladay</t>
  </si>
  <si>
    <t>Tim Lincecum</t>
  </si>
  <si>
    <t>Chris Carpenter</t>
  </si>
  <si>
    <t>Adam Wainwright</t>
  </si>
  <si>
    <t>Javier Vazquez</t>
  </si>
  <si>
    <t>Dan Haren</t>
  </si>
  <si>
    <t>Justin Verlander</t>
  </si>
  <si>
    <t>Jon Lester</t>
  </si>
  <si>
    <t>WAR(pitching)</t>
  </si>
  <si>
    <t>WAR(batting)</t>
  </si>
  <si>
    <t>WAR(overall)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</si>
</sst>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.00000000_ "/>
    <numFmt numFmtId="180" formatCode="0.0000000_ "/>
    <numFmt numFmtId="181" formatCode="0.000000_ "/>
    <numFmt numFmtId="182" formatCode="0.00000_ "/>
    <numFmt numFmtId="183" formatCode="0.0000_ 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1"/>
  <sheetViews>
    <sheetView tabSelected="1" zoomScale="90" zoomScaleNormal="90" zoomScalePageLayoutView="0" workbookViewId="0" topLeftCell="F1">
      <selection activeCell="J22" sqref="J22"/>
    </sheetView>
  </sheetViews>
  <sheetFormatPr defaultColWidth="9.140625" defaultRowHeight="15"/>
  <cols>
    <col min="1" max="1" width="3.421875" style="0" customWidth="1"/>
    <col min="2" max="2" width="14.7109375" style="0" bestFit="1" customWidth="1"/>
    <col min="3" max="3" width="13.00390625" style="0" bestFit="1" customWidth="1"/>
    <col min="4" max="4" width="11.57421875" style="0" bestFit="1" customWidth="1"/>
    <col min="5" max="5" width="12.8515625" style="0" bestFit="1" customWidth="1"/>
    <col min="6" max="6" width="15.57421875" style="0" bestFit="1" customWidth="1"/>
    <col min="7" max="7" width="15.57421875" style="0" customWidth="1"/>
    <col min="8" max="8" width="13.57421875" style="0" bestFit="1" customWidth="1"/>
    <col min="9" max="9" width="15.421875" style="0" bestFit="1" customWidth="1"/>
    <col min="10" max="10" width="17.57421875" style="0" bestFit="1" customWidth="1"/>
    <col min="11" max="11" width="14.421875" style="0" bestFit="1" customWidth="1"/>
    <col min="12" max="12" width="10.8515625" style="0" bestFit="1" customWidth="1"/>
  </cols>
  <sheetData>
    <row r="1" spans="3:8" ht="16.5">
      <c r="C1" t="s">
        <v>16</v>
      </c>
      <c r="H1" t="s">
        <v>17</v>
      </c>
    </row>
    <row r="2" spans="2:8" ht="16.5">
      <c r="B2" t="s">
        <v>14</v>
      </c>
      <c r="C2" s="1">
        <f>10793/20173.333333*9</f>
        <v>4.815118969015451</v>
      </c>
      <c r="H2" s="1">
        <f>11626/23098.666667*9</f>
        <v>4.529871854009901</v>
      </c>
    </row>
    <row r="3" spans="2:12" ht="16.5">
      <c r="B3" t="s">
        <v>0</v>
      </c>
      <c r="C3" t="s">
        <v>15</v>
      </c>
      <c r="D3" t="s">
        <v>25</v>
      </c>
      <c r="E3" t="s">
        <v>18</v>
      </c>
      <c r="F3" t="s">
        <v>1</v>
      </c>
      <c r="G3" t="s">
        <v>24</v>
      </c>
      <c r="H3" t="s">
        <v>19</v>
      </c>
      <c r="I3" t="s">
        <v>20</v>
      </c>
      <c r="J3" t="s">
        <v>21</v>
      </c>
      <c r="K3" t="s">
        <v>22</v>
      </c>
      <c r="L3" t="s">
        <v>23</v>
      </c>
    </row>
    <row r="4" spans="2:12" ht="16.5">
      <c r="B4" t="s">
        <v>2</v>
      </c>
      <c r="C4">
        <v>2.33</v>
      </c>
      <c r="D4">
        <v>3.15</v>
      </c>
      <c r="E4">
        <v>3.06</v>
      </c>
      <c r="F4">
        <v>3.09</v>
      </c>
      <c r="G4">
        <v>2.8</v>
      </c>
      <c r="H4">
        <v>2.34</v>
      </c>
      <c r="I4">
        <v>2.78</v>
      </c>
      <c r="J4">
        <v>3.11</v>
      </c>
      <c r="K4">
        <v>2.77</v>
      </c>
      <c r="L4">
        <v>3.23</v>
      </c>
    </row>
    <row r="5" spans="2:12" ht="16.5">
      <c r="B5" t="s">
        <v>3</v>
      </c>
      <c r="C5">
        <v>1</v>
      </c>
      <c r="D5">
        <v>1.03</v>
      </c>
      <c r="E5">
        <v>1.01</v>
      </c>
      <c r="F5">
        <v>0.96</v>
      </c>
      <c r="G5">
        <v>1</v>
      </c>
      <c r="H5">
        <v>1.01</v>
      </c>
      <c r="I5">
        <v>0.98</v>
      </c>
      <c r="J5">
        <v>0.98</v>
      </c>
      <c r="K5">
        <v>1</v>
      </c>
      <c r="L5">
        <v>1.05</v>
      </c>
    </row>
    <row r="6" spans="2:12" ht="16.5">
      <c r="B6" t="s">
        <v>4</v>
      </c>
      <c r="C6" s="1">
        <f>C4/0.92/C5</f>
        <v>2.532608695652174</v>
      </c>
      <c r="D6" s="1">
        <f>D4/0.92/D5</f>
        <v>3.32418742085268</v>
      </c>
      <c r="E6" s="1">
        <f>E4/0.92/E5</f>
        <v>3.2931554024967715</v>
      </c>
      <c r="F6" s="1">
        <f>F4/0.92/F5</f>
        <v>3.4986413043478257</v>
      </c>
      <c r="G6" s="1">
        <f>G4/0.92/G5</f>
        <v>3.043478260869565</v>
      </c>
      <c r="H6" s="1">
        <f>H4/0.92/H5</f>
        <v>2.5182953077916483</v>
      </c>
      <c r="I6" s="1">
        <f>I4/0.92/I5</f>
        <v>3.0834072759538595</v>
      </c>
      <c r="J6" s="1">
        <f>J4/0.92/J5</f>
        <v>3.4494232475598934</v>
      </c>
      <c r="K6" s="1">
        <f>K4/0.92/K5</f>
        <v>3.010869565217391</v>
      </c>
      <c r="L6" s="1">
        <f>L4/0.92/L5</f>
        <v>3.343685300207039</v>
      </c>
    </row>
    <row r="7" spans="2:12" ht="16.5">
      <c r="B7" t="s">
        <v>5</v>
      </c>
      <c r="C7">
        <v>229.333333</v>
      </c>
      <c r="D7">
        <v>203.333333</v>
      </c>
      <c r="E7">
        <v>239</v>
      </c>
      <c r="F7">
        <v>238.666667</v>
      </c>
      <c r="G7">
        <v>240</v>
      </c>
      <c r="H7">
        <v>225.333333</v>
      </c>
      <c r="I7">
        <v>192.666667</v>
      </c>
      <c r="J7">
        <v>233</v>
      </c>
      <c r="K7">
        <v>219.333333</v>
      </c>
      <c r="L7">
        <v>229.333333</v>
      </c>
    </row>
    <row r="8" spans="2:12" ht="16.5">
      <c r="B8" t="s">
        <v>6</v>
      </c>
      <c r="C8">
        <v>33</v>
      </c>
      <c r="D8">
        <v>32</v>
      </c>
      <c r="E8">
        <v>32</v>
      </c>
      <c r="F8">
        <v>34</v>
      </c>
      <c r="G8">
        <v>35</v>
      </c>
      <c r="H8">
        <v>32</v>
      </c>
      <c r="I8">
        <v>28</v>
      </c>
      <c r="J8">
        <v>34</v>
      </c>
      <c r="K8">
        <v>32</v>
      </c>
      <c r="L8">
        <v>33</v>
      </c>
    </row>
    <row r="9" spans="2:12" ht="16.5">
      <c r="B9" t="s">
        <v>7</v>
      </c>
      <c r="C9" s="1">
        <f>C7/C8</f>
        <v>6.94949493939394</v>
      </c>
      <c r="D9" s="1">
        <f>D7/D8</f>
        <v>6.35416665625</v>
      </c>
      <c r="E9" s="1">
        <f>E7/E8</f>
        <v>7.46875</v>
      </c>
      <c r="F9" s="1">
        <f>F7/F8</f>
        <v>7.019607852941176</v>
      </c>
      <c r="G9" s="1">
        <f>G7/G8</f>
        <v>6.857142857142857</v>
      </c>
      <c r="H9" s="1">
        <f>H7/H8</f>
        <v>7.04166665625</v>
      </c>
      <c r="I9" s="1">
        <f>I7/I8</f>
        <v>6.880952392857142</v>
      </c>
      <c r="J9" s="1">
        <f>J7/J8</f>
        <v>6.852941176470588</v>
      </c>
      <c r="K9" s="1">
        <f>K7/K8</f>
        <v>6.85416665625</v>
      </c>
      <c r="L9" s="1">
        <f>L7/L8</f>
        <v>6.94949493939394</v>
      </c>
    </row>
    <row r="10" spans="2:12" ht="16.5">
      <c r="B10" t="s">
        <v>8</v>
      </c>
      <c r="C10" s="1">
        <f>(((18-C9)*$C$2+C9*C6)/18+2)*1.5</f>
        <v>8.900820654035446</v>
      </c>
      <c r="D10" s="1">
        <f>(((18-D9)*$C$2+D9*D6)/18+2)*1.5</f>
        <v>9.433209492682586</v>
      </c>
      <c r="E10" s="1">
        <f>(((18-E9)*$C$2+E9*E6)/18+2)*1.5</f>
        <v>9.275414671236812</v>
      </c>
      <c r="F10" s="1">
        <f>(((18-F9)*$C$2+F9*F6)/18+2)*1.5</f>
        <v>9.452582040762968</v>
      </c>
      <c r="G10" s="1">
        <f>(((18-G9)*$C$2+G9*G6)/18+2)*1.5</f>
        <v>9.210312334582671</v>
      </c>
      <c r="H10" s="1">
        <f>(((18-H9)*$H$2+H9*H6)/18+2)*1.5</f>
        <v>8.614403490014885</v>
      </c>
      <c r="I10" s="1">
        <f>(((18-I9)*$H$2+I9*I6)/18+2)*1.5</f>
        <v>8.965386622718366</v>
      </c>
      <c r="J10" s="1">
        <f>(((18-J9)*$H$2+J9*J6)/18+2)*1.5</f>
        <v>9.177786885664723</v>
      </c>
      <c r="K10" s="1">
        <f>(((18-K9)*$H$2+K9*K6)/18+2)*1.5</f>
        <v>8.927183211130764</v>
      </c>
      <c r="L10" s="1">
        <f>(((18-L9)*$H$2+L9*L6)/18+2)*1.5</f>
        <v>9.107857993279007</v>
      </c>
    </row>
    <row r="11" spans="2:12" ht="16.5">
      <c r="B11" t="s">
        <v>9</v>
      </c>
      <c r="C11" s="1">
        <f>$C$2-C6</f>
        <v>2.282510273363277</v>
      </c>
      <c r="D11" s="1">
        <f>$C$2-D6</f>
        <v>1.490931548162771</v>
      </c>
      <c r="E11" s="1">
        <f>$C$2-E6</f>
        <v>1.5219635665186795</v>
      </c>
      <c r="F11" s="1">
        <f>$C$2-F6</f>
        <v>1.3164776646676253</v>
      </c>
      <c r="G11" s="1">
        <f>$C$2-G6</f>
        <v>1.771640708145886</v>
      </c>
      <c r="H11" s="1">
        <f>$H$2-H6</f>
        <v>2.0115765462182527</v>
      </c>
      <c r="I11" s="1">
        <f>$H$2-I6</f>
        <v>1.4464645780560415</v>
      </c>
      <c r="J11" s="1">
        <f>$H$2-J6</f>
        <v>1.0804486064500076</v>
      </c>
      <c r="K11" s="1">
        <f>$H$2-K6</f>
        <v>1.5190022887925099</v>
      </c>
      <c r="L11" s="1">
        <f>$H$2-L6</f>
        <v>1.186186553802862</v>
      </c>
    </row>
    <row r="12" spans="2:12" ht="16.5">
      <c r="B12" t="s">
        <v>10</v>
      </c>
      <c r="C12" s="2">
        <f>C11/C10</f>
        <v>0.25643818273413194</v>
      </c>
      <c r="D12" s="2">
        <f>D11/D10</f>
        <v>0.15805135561966457</v>
      </c>
      <c r="E12" s="2">
        <f>E11/E10</f>
        <v>0.16408577087537762</v>
      </c>
      <c r="F12" s="2">
        <f>F11/F10</f>
        <v>0.139271752309633</v>
      </c>
      <c r="G12" s="2">
        <f>G11/G10</f>
        <v>0.1923540314147404</v>
      </c>
      <c r="H12" s="2">
        <f>H11/H10</f>
        <v>0.2335131560240832</v>
      </c>
      <c r="I12" s="2">
        <f>I11/I10</f>
        <v>0.16133878425172293</v>
      </c>
      <c r="J12" s="2">
        <f>J11/J10</f>
        <v>0.11772430760378824</v>
      </c>
      <c r="K12" s="2">
        <f>K11/K10</f>
        <v>0.17015471205951704</v>
      </c>
      <c r="L12" s="2">
        <f>L11/L10</f>
        <v>0.13023770843574733</v>
      </c>
    </row>
    <row r="13" spans="2:12" ht="16.5">
      <c r="B13" t="s">
        <v>11</v>
      </c>
      <c r="C13" s="2">
        <f>0.5+C12</f>
        <v>0.756438182734132</v>
      </c>
      <c r="D13" s="2">
        <f>0.5+D12</f>
        <v>0.6580513556196645</v>
      </c>
      <c r="E13" s="2">
        <f>0.5+E12</f>
        <v>0.6640857708753776</v>
      </c>
      <c r="F13" s="2">
        <f>0.5+F12</f>
        <v>0.639271752309633</v>
      </c>
      <c r="G13" s="2">
        <f>0.5+G12</f>
        <v>0.6923540314147404</v>
      </c>
      <c r="H13" s="2">
        <f>0.5+H12</f>
        <v>0.7335131560240832</v>
      </c>
      <c r="I13" s="2">
        <f>0.5+I12</f>
        <v>0.6613387842517229</v>
      </c>
      <c r="J13" s="2">
        <f>0.5+J12</f>
        <v>0.6177243076037883</v>
      </c>
      <c r="K13" s="2">
        <f>0.5+K12</f>
        <v>0.670154712059517</v>
      </c>
      <c r="L13" s="2">
        <f>0.5+L12</f>
        <v>0.6302377084357473</v>
      </c>
    </row>
    <row r="14" spans="2:12" ht="16.5">
      <c r="B14" t="s">
        <v>12</v>
      </c>
      <c r="C14" s="1">
        <v>0.38</v>
      </c>
      <c r="D14" s="1">
        <f>$C$14</f>
        <v>0.38</v>
      </c>
      <c r="E14" s="1">
        <f aca="true" t="shared" si="0" ref="E14:L14">$C$14</f>
        <v>0.38</v>
      </c>
      <c r="F14" s="1">
        <f t="shared" si="0"/>
        <v>0.38</v>
      </c>
      <c r="G14" s="1">
        <f t="shared" si="0"/>
        <v>0.38</v>
      </c>
      <c r="H14" s="1">
        <v>0.38</v>
      </c>
      <c r="I14" s="1">
        <f>$H$14</f>
        <v>0.38</v>
      </c>
      <c r="J14" s="1">
        <f>$H$14</f>
        <v>0.38</v>
      </c>
      <c r="K14" s="1">
        <f>$H$14</f>
        <v>0.38</v>
      </c>
      <c r="L14" s="1">
        <f>$H$14</f>
        <v>0.38</v>
      </c>
    </row>
    <row r="15" spans="2:12" ht="16.5">
      <c r="B15" t="s">
        <v>13</v>
      </c>
      <c r="C15" s="2">
        <f>C13-C14</f>
        <v>0.376438182734132</v>
      </c>
      <c r="D15" s="2">
        <f>D13-D14</f>
        <v>0.27805135561966454</v>
      </c>
      <c r="E15" s="2">
        <f>E13-E14</f>
        <v>0.28408577087537756</v>
      </c>
      <c r="F15" s="2">
        <f>F13-F14</f>
        <v>0.25927175230963295</v>
      </c>
      <c r="G15" s="2">
        <f>G13-G14</f>
        <v>0.3123540314147404</v>
      </c>
      <c r="H15" s="2">
        <f>H13-H14</f>
        <v>0.3535131560240832</v>
      </c>
      <c r="I15" s="2">
        <f>I13-I14</f>
        <v>0.2813387842517229</v>
      </c>
      <c r="J15" s="2">
        <f>J13-J14</f>
        <v>0.23772430760378827</v>
      </c>
      <c r="K15" s="2">
        <f>K13-K14</f>
        <v>0.29015471205951704</v>
      </c>
      <c r="L15" s="2">
        <f>L13-L14</f>
        <v>0.25023770843574733</v>
      </c>
    </row>
    <row r="16" spans="2:12" ht="16.5">
      <c r="B16" t="s">
        <v>26</v>
      </c>
      <c r="C16" s="3">
        <f>C15*C7/9</f>
        <v>9.592202568320172</v>
      </c>
      <c r="D16" s="3">
        <f>D15*D7/9</f>
        <v>6.281900987034963</v>
      </c>
      <c r="E16" s="3">
        <f>E15*E7/9</f>
        <v>7.544055471023914</v>
      </c>
      <c r="F16" s="3">
        <f>F15*F7/9</f>
        <v>6.8755027745544055</v>
      </c>
      <c r="G16" s="3">
        <f>G15*G7/9</f>
        <v>8.32944083772641</v>
      </c>
      <c r="H16" s="3">
        <f>H15*H7/9</f>
        <v>8.850921967361744</v>
      </c>
      <c r="I16" s="3">
        <f>I15*I7/9</f>
        <v>6.022733984401281</v>
      </c>
      <c r="J16" s="3">
        <f>J15*J7/9</f>
        <v>6.154418185742518</v>
      </c>
      <c r="K16" s="3">
        <f>K15*K7/9</f>
        <v>7.07117778685213</v>
      </c>
      <c r="L16" s="3">
        <f>L15*L7/9</f>
        <v>6.376427524205795</v>
      </c>
    </row>
    <row r="17" spans="2:12" ht="16.5">
      <c r="B17" t="s">
        <v>27</v>
      </c>
      <c r="C17">
        <v>0</v>
      </c>
      <c r="D17">
        <v>0</v>
      </c>
      <c r="E17">
        <v>0</v>
      </c>
      <c r="F17">
        <v>0</v>
      </c>
      <c r="G17">
        <v>0</v>
      </c>
      <c r="H17">
        <v>-0.7</v>
      </c>
      <c r="I17">
        <v>-0.4</v>
      </c>
      <c r="J17">
        <v>-0.5</v>
      </c>
      <c r="K17">
        <v>-0.7</v>
      </c>
      <c r="L17">
        <v>-0.2</v>
      </c>
    </row>
    <row r="18" spans="2:12" ht="16.5">
      <c r="B18" t="s">
        <v>28</v>
      </c>
      <c r="C18" s="3">
        <f>C16+C17</f>
        <v>9.592202568320172</v>
      </c>
      <c r="D18" s="3">
        <f aca="true" t="shared" si="1" ref="D18:L18">D16+D17</f>
        <v>6.281900987034963</v>
      </c>
      <c r="E18" s="3">
        <f t="shared" si="1"/>
        <v>7.544055471023914</v>
      </c>
      <c r="F18" s="3">
        <f t="shared" si="1"/>
        <v>6.8755027745544055</v>
      </c>
      <c r="G18" s="3">
        <f t="shared" si="1"/>
        <v>8.32944083772641</v>
      </c>
      <c r="H18" s="3">
        <f t="shared" si="1"/>
        <v>8.150921967361745</v>
      </c>
      <c r="I18" s="3">
        <f t="shared" si="1"/>
        <v>5.622733984401281</v>
      </c>
      <c r="J18" s="3">
        <f t="shared" si="1"/>
        <v>5.654418185742518</v>
      </c>
      <c r="K18" s="3">
        <f t="shared" si="1"/>
        <v>6.3711777868521295</v>
      </c>
      <c r="L18" s="3">
        <f t="shared" si="1"/>
        <v>6.176427524205795</v>
      </c>
    </row>
    <row r="21" spans="5:8" ht="16.5">
      <c r="E21" s="1"/>
      <c r="F21" s="1"/>
      <c r="G21" s="1"/>
      <c r="H2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2009-12-06T15:05:12Z</dcterms:created>
  <dcterms:modified xsi:type="dcterms:W3CDTF">2009-12-06T17:14:13Z</dcterms:modified>
  <cp:category/>
  <cp:version/>
  <cp:contentType/>
  <cp:contentStatus/>
</cp:coreProperties>
</file>