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2780" windowHeight="9165" activeTab="1"/>
  </bookViews>
  <sheets>
    <sheet name="2013종합" sheetId="6" r:id="rId1"/>
    <sheet name="개별랭킹" sheetId="5" r:id="rId2"/>
    <sheet name="정리" sheetId="8" r:id="rId3"/>
    <sheet name="DB" sheetId="4" r:id="rId4"/>
  </sheets>
  <definedNames>
    <definedName name="_xlnm._FilterDatabase" localSheetId="0" hidden="1">'2013종합'!$A$2:$L$2</definedName>
  </definedNames>
  <calcPr calcId="145621"/>
</workbook>
</file>

<file path=xl/calcChain.xml><?xml version="1.0" encoding="utf-8"?>
<calcChain xmlns="http://schemas.openxmlformats.org/spreadsheetml/2006/main">
  <c r="G32" i="6" l="1"/>
  <c r="H32" i="6"/>
  <c r="I32" i="6"/>
  <c r="J32" i="6"/>
  <c r="K32" i="6"/>
  <c r="L32" i="6" l="1"/>
  <c r="G30" i="6"/>
  <c r="H30" i="6"/>
  <c r="I30" i="6"/>
  <c r="J30" i="6"/>
  <c r="K30" i="6"/>
  <c r="L30" i="6" l="1"/>
  <c r="G4" i="6"/>
  <c r="H4" i="6"/>
  <c r="I4" i="6"/>
  <c r="J4" i="6"/>
  <c r="K4" i="6"/>
  <c r="G5" i="6"/>
  <c r="H5" i="6"/>
  <c r="I5" i="6"/>
  <c r="J5" i="6"/>
  <c r="K5" i="6"/>
  <c r="G6" i="6"/>
  <c r="H6" i="6"/>
  <c r="I6" i="6"/>
  <c r="J6" i="6"/>
  <c r="K6" i="6"/>
  <c r="G9" i="6"/>
  <c r="H9" i="6"/>
  <c r="I9" i="6"/>
  <c r="J9" i="6"/>
  <c r="K9" i="6"/>
  <c r="G7" i="6"/>
  <c r="H7" i="6"/>
  <c r="I7" i="6"/>
  <c r="J7" i="6"/>
  <c r="K7" i="6"/>
  <c r="G8" i="6"/>
  <c r="H8" i="6"/>
  <c r="I8" i="6"/>
  <c r="J8" i="6"/>
  <c r="K8" i="6"/>
  <c r="G10" i="6"/>
  <c r="H10" i="6"/>
  <c r="I10" i="6"/>
  <c r="J10" i="6"/>
  <c r="K10" i="6"/>
  <c r="G11" i="6"/>
  <c r="H11" i="6"/>
  <c r="I11" i="6"/>
  <c r="J11" i="6"/>
  <c r="K11" i="6"/>
  <c r="G15" i="6"/>
  <c r="H15" i="6"/>
  <c r="I15" i="6"/>
  <c r="J15" i="6"/>
  <c r="K15" i="6"/>
  <c r="G12" i="6"/>
  <c r="H12" i="6"/>
  <c r="I12" i="6"/>
  <c r="J12" i="6"/>
  <c r="K12" i="6"/>
  <c r="G13" i="6"/>
  <c r="H13" i="6"/>
  <c r="I13" i="6"/>
  <c r="J13" i="6"/>
  <c r="K13" i="6"/>
  <c r="G18" i="6"/>
  <c r="H18" i="6"/>
  <c r="I18" i="6"/>
  <c r="J18" i="6"/>
  <c r="K18" i="6"/>
  <c r="G20" i="6"/>
  <c r="H20" i="6"/>
  <c r="I20" i="6"/>
  <c r="J20" i="6"/>
  <c r="K20" i="6"/>
  <c r="G16" i="6"/>
  <c r="H16" i="6"/>
  <c r="I16" i="6"/>
  <c r="J16" i="6"/>
  <c r="K16" i="6"/>
  <c r="G14" i="6"/>
  <c r="H14" i="6"/>
  <c r="I14" i="6"/>
  <c r="J14" i="6"/>
  <c r="K14" i="6"/>
  <c r="G19" i="6"/>
  <c r="H19" i="6"/>
  <c r="I19" i="6"/>
  <c r="J19" i="6"/>
  <c r="K19" i="6"/>
  <c r="G21" i="6"/>
  <c r="H21" i="6"/>
  <c r="I21" i="6"/>
  <c r="J21" i="6"/>
  <c r="K21" i="6"/>
  <c r="G23" i="6"/>
  <c r="H23" i="6"/>
  <c r="I23" i="6"/>
  <c r="J23" i="6"/>
  <c r="K23" i="6"/>
  <c r="G26" i="6"/>
  <c r="H26" i="6"/>
  <c r="I26" i="6"/>
  <c r="J26" i="6"/>
  <c r="K26" i="6"/>
  <c r="G25" i="6"/>
  <c r="H25" i="6"/>
  <c r="I25" i="6"/>
  <c r="J25" i="6"/>
  <c r="K25" i="6"/>
  <c r="G24" i="6"/>
  <c r="H24" i="6"/>
  <c r="I24" i="6"/>
  <c r="J24" i="6"/>
  <c r="K24" i="6"/>
  <c r="G22" i="6"/>
  <c r="H22" i="6"/>
  <c r="I22" i="6"/>
  <c r="J22" i="6"/>
  <c r="K22" i="6"/>
  <c r="G28" i="6"/>
  <c r="H28" i="6"/>
  <c r="I28" i="6"/>
  <c r="J28" i="6"/>
  <c r="K28" i="6"/>
  <c r="G27" i="6"/>
  <c r="H27" i="6"/>
  <c r="I27" i="6"/>
  <c r="J27" i="6"/>
  <c r="K27" i="6"/>
  <c r="G17" i="6"/>
  <c r="H17" i="6"/>
  <c r="I17" i="6"/>
  <c r="J17" i="6"/>
  <c r="K17" i="6"/>
  <c r="G33" i="6"/>
  <c r="H33" i="6"/>
  <c r="I33" i="6"/>
  <c r="J33" i="6"/>
  <c r="K33" i="6"/>
  <c r="G34" i="6"/>
  <c r="H34" i="6"/>
  <c r="I34" i="6"/>
  <c r="J34" i="6"/>
  <c r="K34" i="6"/>
  <c r="G29" i="6"/>
  <c r="H29" i="6"/>
  <c r="I29" i="6"/>
  <c r="J29" i="6"/>
  <c r="K29" i="6"/>
  <c r="G31" i="6"/>
  <c r="H31" i="6"/>
  <c r="I31" i="6"/>
  <c r="J31" i="6"/>
  <c r="K31" i="6"/>
  <c r="G35" i="6"/>
  <c r="H35" i="6"/>
  <c r="I35" i="6"/>
  <c r="J35" i="6"/>
  <c r="K35" i="6"/>
  <c r="G36" i="6"/>
  <c r="H36" i="6"/>
  <c r="I36" i="6"/>
  <c r="J36" i="6"/>
  <c r="K36" i="6"/>
  <c r="K3" i="6"/>
  <c r="J3" i="6"/>
  <c r="I3" i="6"/>
  <c r="H3" i="6"/>
  <c r="G3" i="6"/>
  <c r="L36" i="6" l="1"/>
  <c r="L4" i="6"/>
  <c r="L3" i="6"/>
  <c r="L6" i="6"/>
  <c r="L34" i="6"/>
  <c r="L28" i="6"/>
  <c r="L26" i="6"/>
  <c r="L14" i="6"/>
  <c r="L13" i="6"/>
  <c r="L7" i="6"/>
  <c r="L33" i="6"/>
  <c r="L22" i="6"/>
  <c r="L23" i="6"/>
  <c r="L16" i="6"/>
  <c r="L12" i="6"/>
  <c r="L8" i="6"/>
  <c r="L35" i="6"/>
  <c r="L29" i="6"/>
  <c r="L17" i="6"/>
  <c r="L24" i="6"/>
  <c r="L21" i="6"/>
  <c r="L20" i="6"/>
  <c r="L15" i="6"/>
  <c r="L10" i="6"/>
  <c r="L5" i="6"/>
  <c r="L31" i="6"/>
  <c r="L27" i="6"/>
  <c r="L25" i="6"/>
  <c r="L19" i="6"/>
  <c r="L18" i="6"/>
  <c r="L11" i="6"/>
  <c r="L9" i="6"/>
</calcChain>
</file>

<file path=xl/sharedStrings.xml><?xml version="1.0" encoding="utf-8"?>
<sst xmlns="http://schemas.openxmlformats.org/spreadsheetml/2006/main" count="599" uniqueCount="269">
  <si>
    <t>Matt Adams</t>
  </si>
  <si>
    <t>Rank</t>
    <phoneticPr fontId="1" type="noConversion"/>
  </si>
  <si>
    <t>John Gast</t>
  </si>
  <si>
    <t>Jordan Swagerty</t>
  </si>
  <si>
    <t>Tyrell Jenkins</t>
  </si>
  <si>
    <t>Carlos Martinez</t>
  </si>
  <si>
    <t>Adron Chambers</t>
  </si>
  <si>
    <t>Seth Blair</t>
  </si>
  <si>
    <t>Oscar Taveras</t>
  </si>
  <si>
    <t>Ryan Jackson</t>
  </si>
  <si>
    <t>Player</t>
    <phoneticPr fontId="1" type="noConversion"/>
  </si>
  <si>
    <t>Position</t>
    <phoneticPr fontId="1" type="noConversion"/>
  </si>
  <si>
    <t>jdzinn</t>
    <phoneticPr fontId="1" type="noConversion"/>
  </si>
  <si>
    <t>lecter</t>
    <phoneticPr fontId="1" type="noConversion"/>
  </si>
  <si>
    <t>합계</t>
    <phoneticPr fontId="1" type="noConversion"/>
  </si>
  <si>
    <t>skip</t>
    <phoneticPr fontId="1" type="noConversion"/>
  </si>
  <si>
    <t>yuhars</t>
    <phoneticPr fontId="1" type="noConversion"/>
  </si>
  <si>
    <t>B/T</t>
    <phoneticPr fontId="1" type="noConversion"/>
  </si>
  <si>
    <t>Date of Birth</t>
    <phoneticPr fontId="1" type="noConversion"/>
  </si>
  <si>
    <t>종합랭킹 - Screen Name ABC순</t>
    <phoneticPr fontId="1" type="noConversion"/>
  </si>
  <si>
    <t>Kolten Wong</t>
  </si>
  <si>
    <t>Trevor Rosenthal</t>
  </si>
  <si>
    <t>Maikel Cleto</t>
  </si>
  <si>
    <t>Boone Whiting</t>
  </si>
  <si>
    <t>Anthony Garcia</t>
  </si>
  <si>
    <t>Jonathan Rodriguez</t>
  </si>
  <si>
    <t>Charlie Tilson</t>
  </si>
  <si>
    <t>Shelby Miller</t>
  </si>
  <si>
    <t>Tyler Rahmatulla</t>
  </si>
  <si>
    <t>Breyvic Valera</t>
  </si>
  <si>
    <t>2011 Level</t>
    <phoneticPr fontId="1" type="noConversion"/>
  </si>
  <si>
    <t>Player</t>
    <phoneticPr fontId="4" type="noConversion"/>
  </si>
  <si>
    <t>Position</t>
    <phoneticPr fontId="4" type="noConversion"/>
  </si>
  <si>
    <t>B/T</t>
    <phoneticPr fontId="4" type="noConversion"/>
  </si>
  <si>
    <t>Date of Birth</t>
    <phoneticPr fontId="4" type="noConversion"/>
  </si>
  <si>
    <t>2012 Level</t>
    <phoneticPr fontId="4" type="noConversion"/>
  </si>
  <si>
    <t>OF</t>
  </si>
  <si>
    <t>RHSP</t>
  </si>
  <si>
    <t>RHSP</t>
    <phoneticPr fontId="4" type="noConversion"/>
  </si>
  <si>
    <t>RHSP</t>
    <phoneticPr fontId="4" type="noConversion"/>
  </si>
  <si>
    <t>R/R</t>
  </si>
  <si>
    <t>L/L</t>
  </si>
  <si>
    <t>2B</t>
  </si>
  <si>
    <t>L/R</t>
  </si>
  <si>
    <t>1B</t>
  </si>
  <si>
    <t xml:space="preserve">RHSP/RP </t>
  </si>
  <si>
    <t>SS</t>
  </si>
  <si>
    <t>LHSP</t>
  </si>
  <si>
    <t>CF</t>
  </si>
  <si>
    <t>Cody Stanley</t>
  </si>
  <si>
    <t>C</t>
  </si>
  <si>
    <t>Tyler Lyons</t>
  </si>
  <si>
    <t>S/L</t>
  </si>
  <si>
    <t>Greg Garcia</t>
  </si>
  <si>
    <t>Michael Wacha</t>
    <phoneticPr fontId="4" type="noConversion"/>
  </si>
  <si>
    <t>R/R</t>
    <phoneticPr fontId="4" type="noConversion"/>
  </si>
  <si>
    <t>AA/AFL</t>
    <phoneticPr fontId="4" type="noConversion"/>
  </si>
  <si>
    <t>AA/AAA/MLB</t>
    <phoneticPr fontId="4" type="noConversion"/>
  </si>
  <si>
    <t>R/A+/AA</t>
    <phoneticPr fontId="4" type="noConversion"/>
  </si>
  <si>
    <t>AAA/MLB</t>
    <phoneticPr fontId="4" type="noConversion"/>
  </si>
  <si>
    <t>A+/AA</t>
    <phoneticPr fontId="4" type="noConversion"/>
  </si>
  <si>
    <t>AAA/MLB</t>
    <phoneticPr fontId="4" type="noConversion"/>
  </si>
  <si>
    <t>3B</t>
    <phoneticPr fontId="4" type="noConversion"/>
  </si>
  <si>
    <t>A</t>
    <phoneticPr fontId="4" type="noConversion"/>
  </si>
  <si>
    <t>AA/AAA</t>
    <phoneticPr fontId="4" type="noConversion"/>
  </si>
  <si>
    <t>AAA/MLB</t>
    <phoneticPr fontId="4" type="noConversion"/>
  </si>
  <si>
    <t>Carson Kelly</t>
    <phoneticPr fontId="4" type="noConversion"/>
  </si>
  <si>
    <t>James Ramsey</t>
    <phoneticPr fontId="4" type="noConversion"/>
  </si>
  <si>
    <t>OF</t>
    <phoneticPr fontId="4" type="noConversion"/>
  </si>
  <si>
    <t>CF</t>
    <phoneticPr fontId="4" type="noConversion"/>
  </si>
  <si>
    <t>L/R</t>
    <phoneticPr fontId="4" type="noConversion"/>
  </si>
  <si>
    <t>A+</t>
    <phoneticPr fontId="4" type="noConversion"/>
  </si>
  <si>
    <t>Steve Bean</t>
    <phoneticPr fontId="4" type="noConversion"/>
  </si>
  <si>
    <t>C</t>
    <phoneticPr fontId="4" type="noConversion"/>
  </si>
  <si>
    <t>R/R+</t>
    <phoneticPr fontId="4" type="noConversion"/>
  </si>
  <si>
    <t>Patrick Wisdom</t>
    <phoneticPr fontId="4" type="noConversion"/>
  </si>
  <si>
    <t>A-</t>
    <phoneticPr fontId="4" type="noConversion"/>
  </si>
  <si>
    <t>Starlin Rodriguez</t>
    <phoneticPr fontId="4" type="noConversion"/>
  </si>
  <si>
    <t>Seth Maness</t>
    <phoneticPr fontId="4" type="noConversion"/>
  </si>
  <si>
    <t>Kevin Siegrist</t>
    <phoneticPr fontId="4" type="noConversion"/>
  </si>
  <si>
    <t>Sam Freeman</t>
    <phoneticPr fontId="4" type="noConversion"/>
  </si>
  <si>
    <t>Victor De Leon</t>
    <phoneticPr fontId="4" type="noConversion"/>
  </si>
  <si>
    <t>Dickson Llorens</t>
    <phoneticPr fontId="4" type="noConversion"/>
  </si>
  <si>
    <t>C.J. McElroy</t>
    <phoneticPr fontId="4" type="noConversion"/>
  </si>
  <si>
    <t>Eric Fornataro</t>
    <phoneticPr fontId="4" type="noConversion"/>
  </si>
  <si>
    <t>Tim Cooney</t>
    <phoneticPr fontId="4" type="noConversion"/>
  </si>
  <si>
    <t>Audry Perez</t>
    <phoneticPr fontId="4" type="noConversion"/>
  </si>
  <si>
    <t>Adam Ehrlich</t>
    <phoneticPr fontId="4" type="noConversion"/>
  </si>
  <si>
    <t>Mike O'Neill</t>
    <phoneticPr fontId="4" type="noConversion"/>
  </si>
  <si>
    <t>Silfredo Garcia</t>
    <phoneticPr fontId="4" type="noConversion"/>
  </si>
  <si>
    <t>Colin Walsh</t>
    <phoneticPr fontId="4" type="noConversion"/>
  </si>
  <si>
    <t>Keith Butler</t>
    <phoneticPr fontId="4" type="noConversion"/>
  </si>
  <si>
    <t>Jorge Rondon</t>
    <phoneticPr fontId="4" type="noConversion"/>
  </si>
  <si>
    <t>RHRP</t>
    <phoneticPr fontId="4" type="noConversion"/>
  </si>
  <si>
    <t>40-man Roster</t>
    <phoneticPr fontId="4" type="noConversion"/>
  </si>
  <si>
    <t>Y</t>
    <phoneticPr fontId="4" type="noConversion"/>
  </si>
  <si>
    <t>AA</t>
    <phoneticPr fontId="4" type="noConversion"/>
  </si>
  <si>
    <t>SS/2B</t>
    <phoneticPr fontId="4" type="noConversion"/>
  </si>
  <si>
    <t>L/L</t>
    <phoneticPr fontId="4" type="noConversion"/>
  </si>
  <si>
    <t>A+/AA/AFL</t>
    <phoneticPr fontId="4" type="noConversion"/>
  </si>
  <si>
    <t>A+/AA/AFL</t>
    <phoneticPr fontId="4" type="noConversion"/>
  </si>
  <si>
    <t>AA(injured)</t>
    <phoneticPr fontId="4" type="noConversion"/>
  </si>
  <si>
    <t>A/AA/AFL</t>
    <phoneticPr fontId="4" type="noConversion"/>
  </si>
  <si>
    <t>AA/AAA</t>
    <phoneticPr fontId="4" type="noConversion"/>
  </si>
  <si>
    <t>Acquisition</t>
    <phoneticPr fontId="4" type="noConversion"/>
  </si>
  <si>
    <t>Signing bonus</t>
    <phoneticPr fontId="4" type="noConversion"/>
  </si>
  <si>
    <t>2010 Draft, 1s rd</t>
    <phoneticPr fontId="4" type="noConversion"/>
  </si>
  <si>
    <t>2010 Draft, 9 rd</t>
    <phoneticPr fontId="4" type="noConversion"/>
  </si>
  <si>
    <t>A+/AFL</t>
    <phoneticPr fontId="4" type="noConversion"/>
  </si>
  <si>
    <t>2012 Draft, 1 rd (23 overall)</t>
    <phoneticPr fontId="4" type="noConversion"/>
  </si>
  <si>
    <t>2B</t>
    <phoneticPr fontId="4" type="noConversion"/>
  </si>
  <si>
    <t>S/R</t>
    <phoneticPr fontId="4" type="noConversion"/>
  </si>
  <si>
    <t>2010 Draft, 4 rd</t>
    <phoneticPr fontId="4" type="noConversion"/>
  </si>
  <si>
    <t>A+/AFL</t>
    <phoneticPr fontId="4" type="noConversion"/>
  </si>
  <si>
    <t>A</t>
    <phoneticPr fontId="4" type="noConversion"/>
  </si>
  <si>
    <t>2009 Draft, 18 rd</t>
    <phoneticPr fontId="4" type="noConversion"/>
  </si>
  <si>
    <t>2010 Draft, 1s rd (50 overall)</t>
    <phoneticPr fontId="4" type="noConversion"/>
  </si>
  <si>
    <t>R+/A</t>
    <phoneticPr fontId="4" type="noConversion"/>
  </si>
  <si>
    <t>2012 Draft, 25 rd</t>
    <phoneticPr fontId="4" type="noConversion"/>
  </si>
  <si>
    <t>2012 Draft, 1s rd (36 overall)</t>
    <phoneticPr fontId="4" type="noConversion"/>
  </si>
  <si>
    <t>2B/OF</t>
    <phoneticPr fontId="4" type="noConversion"/>
  </si>
  <si>
    <t>A/AFL</t>
    <phoneticPr fontId="4" type="noConversion"/>
  </si>
  <si>
    <t>2010 Draft, 13 rd</t>
    <phoneticPr fontId="4" type="noConversion"/>
  </si>
  <si>
    <t>LHSP</t>
    <phoneticPr fontId="4" type="noConversion"/>
  </si>
  <si>
    <t>LHSP</t>
    <phoneticPr fontId="4" type="noConversion"/>
  </si>
  <si>
    <t>2012 Draft, 3 rd</t>
    <phoneticPr fontId="4" type="noConversion"/>
  </si>
  <si>
    <t>Jesus Montero</t>
    <phoneticPr fontId="4" type="noConversion"/>
  </si>
  <si>
    <t>2B/SS</t>
    <phoneticPr fontId="4" type="noConversion"/>
  </si>
  <si>
    <t>2012 Draft, 1s rd (52 overall)</t>
    <phoneticPr fontId="4" type="noConversion"/>
  </si>
  <si>
    <t>LHRP</t>
    <phoneticPr fontId="4" type="noConversion"/>
  </si>
  <si>
    <t>R+</t>
    <phoneticPr fontId="4" type="noConversion"/>
  </si>
  <si>
    <t>NDFA, Dominican Rep (2009)</t>
    <phoneticPr fontId="4" type="noConversion"/>
  </si>
  <si>
    <t>2011 Draft, 6 rd</t>
    <phoneticPr fontId="4" type="noConversion"/>
  </si>
  <si>
    <t>R/R+</t>
    <phoneticPr fontId="4" type="noConversion"/>
  </si>
  <si>
    <t>NDFA, Venezuela (2010)</t>
    <phoneticPr fontId="4" type="noConversion"/>
  </si>
  <si>
    <t>2012 Draft, 1s rd (86 overall)</t>
    <phoneticPr fontId="4" type="noConversion"/>
  </si>
  <si>
    <t>2011 Draft, 3 rd</t>
    <phoneticPr fontId="4" type="noConversion"/>
  </si>
  <si>
    <t>2011 Draft, 2 rd (79 overall)</t>
    <phoneticPr fontId="4" type="noConversion"/>
  </si>
  <si>
    <t>R+(injured)</t>
    <phoneticPr fontId="4" type="noConversion"/>
  </si>
  <si>
    <t>2012 Draft, 1s rd (59 overall)</t>
    <phoneticPr fontId="4" type="noConversion"/>
  </si>
  <si>
    <t>2009 Draft, 23 rd</t>
    <phoneticPr fontId="4" type="noConversion"/>
  </si>
  <si>
    <t>NDFA, Venezuela (2006)</t>
    <phoneticPr fontId="4" type="noConversion"/>
  </si>
  <si>
    <t>2008 Draft, 41 rd</t>
    <phoneticPr fontId="4" type="noConversion"/>
  </si>
  <si>
    <t>2011 Draft, 1 rd (22 overall)</t>
    <phoneticPr fontId="4" type="noConversion"/>
  </si>
  <si>
    <t>RHSP</t>
    <phoneticPr fontId="4" type="noConversion"/>
  </si>
  <si>
    <t>A+/AA</t>
    <phoneticPr fontId="4" type="noConversion"/>
  </si>
  <si>
    <t>2011 Draft, 11 rd</t>
    <phoneticPr fontId="4" type="noConversion"/>
  </si>
  <si>
    <t>2010 Draft, 31 rd</t>
    <phoneticPr fontId="4" type="noConversion"/>
  </si>
  <si>
    <t>2009 Draft, 24 rd</t>
    <phoneticPr fontId="4" type="noConversion"/>
  </si>
  <si>
    <t>NDFA, Dominican Rep (2008)</t>
    <phoneticPr fontId="4" type="noConversion"/>
  </si>
  <si>
    <t>2012 Draft, 1 rd (19 overall)</t>
    <phoneticPr fontId="4" type="noConversion"/>
  </si>
  <si>
    <t>2009 Draft, 1 rd (19 overall)</t>
    <phoneticPr fontId="4" type="noConversion"/>
  </si>
  <si>
    <t>2007 Draft, 38 rd</t>
    <phoneticPr fontId="4" type="noConversion"/>
  </si>
  <si>
    <t>R/L</t>
    <phoneticPr fontId="4" type="noConversion"/>
  </si>
  <si>
    <t>2008 Draft, 32 rd</t>
    <phoneticPr fontId="4" type="noConversion"/>
  </si>
  <si>
    <t>2009 Draft, 5 rd</t>
    <phoneticPr fontId="4" type="noConversion"/>
  </si>
  <si>
    <t>2009 Draft, 21 rd</t>
    <phoneticPr fontId="4" type="noConversion"/>
  </si>
  <si>
    <t>2010 Draft, 6 rd</t>
    <phoneticPr fontId="4" type="noConversion"/>
  </si>
  <si>
    <t>2008 Draft, 6 rd</t>
    <phoneticPr fontId="4" type="noConversion"/>
  </si>
  <si>
    <t>2010 Draft, 7 rd</t>
    <phoneticPr fontId="4" type="noConversion"/>
  </si>
  <si>
    <t>2010 Draft, 2 rd (75 overall)</t>
    <phoneticPr fontId="4" type="noConversion"/>
  </si>
  <si>
    <t>2010 Draft, 18 rd</t>
    <phoneticPr fontId="4" type="noConversion"/>
  </si>
  <si>
    <t>A/A+</t>
    <phoneticPr fontId="4" type="noConversion"/>
  </si>
  <si>
    <t>2011 Draft, 30 rd</t>
    <phoneticPr fontId="4" type="noConversion"/>
  </si>
  <si>
    <t>1B/3B</t>
    <phoneticPr fontId="4" type="noConversion"/>
  </si>
  <si>
    <t>2009 Draft, 17 rd</t>
    <phoneticPr fontId="4" type="noConversion"/>
  </si>
  <si>
    <t>Trade, Seattle (2010, Brendan Ryan)</t>
    <phoneticPr fontId="4" type="noConversion"/>
  </si>
  <si>
    <t>루키자격 상실</t>
    <phoneticPr fontId="4" type="noConversion"/>
  </si>
  <si>
    <t>Kozma, Kelly, Carpenter</t>
    <phoneticPr fontId="4" type="noConversion"/>
  </si>
  <si>
    <t>루키자격 유지</t>
    <phoneticPr fontId="4" type="noConversion"/>
  </si>
  <si>
    <t>Rosenthal, Chambers, Adams, Jackson, Cleto, Miller</t>
    <phoneticPr fontId="4" type="noConversion"/>
  </si>
  <si>
    <t>Michael Wacha</t>
  </si>
  <si>
    <t>Carson Kelly</t>
  </si>
  <si>
    <t>Starlin Rodriguez</t>
  </si>
  <si>
    <t>Stephen Piscotty</t>
  </si>
  <si>
    <t>Seth Maness</t>
  </si>
  <si>
    <t>Patrick Wisdom</t>
  </si>
  <si>
    <t>James Ramsey</t>
  </si>
  <si>
    <t>Colin Walsh</t>
  </si>
  <si>
    <t>Victor De Leon</t>
  </si>
  <si>
    <t>Kevin Siegrist</t>
  </si>
  <si>
    <t>주인장</t>
    <phoneticPr fontId="4" type="noConversion"/>
  </si>
  <si>
    <t>jdzinn</t>
    <phoneticPr fontId="4" type="noConversion"/>
  </si>
  <si>
    <t>Mike O'Neill</t>
  </si>
  <si>
    <t>Steve Bean</t>
  </si>
  <si>
    <t>Scott Gorgen</t>
  </si>
  <si>
    <t>Eric Fornataro</t>
  </si>
  <si>
    <t>yuhars</t>
    <phoneticPr fontId="4" type="noConversion"/>
  </si>
  <si>
    <t>lector</t>
    <phoneticPr fontId="4" type="noConversion"/>
  </si>
  <si>
    <t>skip</t>
    <phoneticPr fontId="4" type="noConversion"/>
  </si>
  <si>
    <t>Rank</t>
    <phoneticPr fontId="4" type="noConversion"/>
  </si>
  <si>
    <t xml:space="preserve">RHRP </t>
    <phoneticPr fontId="4" type="noConversion"/>
  </si>
  <si>
    <t>Ildemaro Vargas</t>
  </si>
  <si>
    <t>Ildemaro Vargas</t>
    <phoneticPr fontId="4" type="noConversion"/>
  </si>
  <si>
    <t>S/R</t>
    <phoneticPr fontId="4" type="noConversion"/>
  </si>
  <si>
    <t>R+/A-/A+</t>
    <phoneticPr fontId="4" type="noConversion"/>
  </si>
  <si>
    <t>NDFA, Venezuela (2007)</t>
    <phoneticPr fontId="4" type="noConversion"/>
  </si>
  <si>
    <t>NDFA, Venezuela (2008)</t>
    <phoneticPr fontId="4" type="noConversion"/>
  </si>
  <si>
    <t>Stephen Piscotty</t>
    <phoneticPr fontId="4" type="noConversion"/>
  </si>
  <si>
    <t>Stephen Piscotty</t>
    <phoneticPr fontId="4" type="noConversion"/>
  </si>
  <si>
    <t>Trevor Rosenthal</t>
    <phoneticPr fontId="4" type="noConversion"/>
  </si>
  <si>
    <t>Shelby Miller</t>
    <phoneticPr fontId="4" type="noConversion"/>
  </si>
  <si>
    <t>Carlos Martinez</t>
    <phoneticPr fontId="4" type="noConversion"/>
  </si>
  <si>
    <t>Michael Wacha</t>
    <phoneticPr fontId="4" type="noConversion"/>
  </si>
  <si>
    <t>Stephen Piscotty</t>
    <phoneticPr fontId="4" type="noConversion"/>
  </si>
  <si>
    <t>Seth Maness</t>
    <phoneticPr fontId="4" type="noConversion"/>
  </si>
  <si>
    <t>Mike O'Neill</t>
    <phoneticPr fontId="4" type="noConversion"/>
  </si>
  <si>
    <t>Mike O'Neill</t>
    <phoneticPr fontId="4" type="noConversion"/>
  </si>
  <si>
    <t>Ildemaro Vargas</t>
    <phoneticPr fontId="4" type="noConversion"/>
  </si>
  <si>
    <t>2B/SS</t>
    <phoneticPr fontId="4" type="noConversion"/>
  </si>
  <si>
    <t>Boone Whiting</t>
    <phoneticPr fontId="4" type="noConversion"/>
  </si>
  <si>
    <t>Sam Gaviglio</t>
  </si>
  <si>
    <t>Silfredo Garcia</t>
  </si>
  <si>
    <t>Mike O'Neill</t>
    <phoneticPr fontId="4" type="noConversion"/>
  </si>
  <si>
    <t>RHSP</t>
    <phoneticPr fontId="4" type="noConversion"/>
  </si>
  <si>
    <t>R/R</t>
    <phoneticPr fontId="4" type="noConversion"/>
  </si>
  <si>
    <t>2011 Draft, 5 rd</t>
    <phoneticPr fontId="4" type="noConversion"/>
  </si>
  <si>
    <t>A</t>
    <phoneticPr fontId="4" type="noConversion"/>
  </si>
  <si>
    <t>Y</t>
    <phoneticPr fontId="4" type="noConversion"/>
  </si>
  <si>
    <t>&lt;-- 코멘트 작성 담당 유망주</t>
    <phoneticPr fontId="4" type="noConversion"/>
  </si>
  <si>
    <t xml:space="preserve">RHSP/RP </t>
    <phoneticPr fontId="4" type="noConversion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</si>
  <si>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4" type="noConversion"/>
  </si>
  <si>
    <t>NDFA, Venezuela (2010/05/16)</t>
    <phoneticPr fontId="4" type="noConversion"/>
  </si>
  <si>
    <t>NDFA, Dominican Rep (2009/10/29)</t>
    <phoneticPr fontId="4" type="noConversion"/>
  </si>
  <si>
    <t>NDFA, Dominican Rep (2010/04/20)</t>
    <phoneticPr fontId="4" type="noConversion"/>
  </si>
  <si>
    <t>NDFA, Dominican Rep (2008/11/25)</t>
    <phoneticPr fontId="4" type="noConversion"/>
  </si>
  <si>
    <t>AA</t>
    <phoneticPr fontId="4" type="noConversion"/>
  </si>
  <si>
    <t>AA</t>
    <phoneticPr fontId="4" type="noConversion"/>
  </si>
  <si>
    <t>계</t>
    <phoneticPr fontId="4" type="noConversion"/>
  </si>
  <si>
    <t>1-2 Round</t>
    <phoneticPr fontId="4" type="noConversion"/>
  </si>
  <si>
    <t>3-10 Round</t>
    <phoneticPr fontId="4" type="noConversion"/>
  </si>
  <si>
    <t>11-20 Round</t>
    <phoneticPr fontId="4" type="noConversion"/>
  </si>
  <si>
    <t>21-50 Round</t>
    <phoneticPr fontId="4" type="noConversion"/>
  </si>
  <si>
    <t>Miller(3)</t>
    <phoneticPr fontId="4" type="noConversion"/>
  </si>
  <si>
    <t>Taveras(1)</t>
    <phoneticPr fontId="4" type="noConversion"/>
  </si>
  <si>
    <t>Wong(6)</t>
    <phoneticPr fontId="4" type="noConversion"/>
  </si>
  <si>
    <t>Rosenthal(2), Adams(7)</t>
    <phoneticPr fontId="4" type="noConversion"/>
  </si>
  <si>
    <t>Maness(11)</t>
    <phoneticPr fontId="4" type="noConversion"/>
  </si>
  <si>
    <t>Wacha(5), Kelly(10), Piscotty(12)</t>
    <phoneticPr fontId="4" type="noConversion"/>
  </si>
  <si>
    <t>A Garcia(9)</t>
    <phoneticPr fontId="4" type="noConversion"/>
  </si>
  <si>
    <t>Rodriguez(14)</t>
    <phoneticPr fontId="4" type="noConversion"/>
  </si>
  <si>
    <t>Walsh(15)</t>
    <phoneticPr fontId="4" type="noConversion"/>
  </si>
  <si>
    <t>Jenkins(8), Swagerty(16)</t>
    <phoneticPr fontId="4" type="noConversion"/>
  </si>
  <si>
    <t>G Garcia(13), Gast(18)</t>
    <phoneticPr fontId="4" type="noConversion"/>
  </si>
  <si>
    <t>Martinez(4), Valera(17)</t>
    <phoneticPr fontId="4" type="noConversion"/>
  </si>
  <si>
    <t>Jackson(19)</t>
    <phoneticPr fontId="4" type="noConversion"/>
  </si>
  <si>
    <t>O'Neill(20)</t>
    <phoneticPr fontId="4" type="noConversion"/>
  </si>
  <si>
    <t>RHP</t>
    <phoneticPr fontId="4" type="noConversion"/>
  </si>
  <si>
    <t>LHP</t>
    <phoneticPr fontId="4" type="noConversion"/>
  </si>
  <si>
    <t>C</t>
    <phoneticPr fontId="4" type="noConversion"/>
  </si>
  <si>
    <t>1B</t>
    <phoneticPr fontId="4" type="noConversion"/>
  </si>
  <si>
    <t>2B</t>
    <phoneticPr fontId="4" type="noConversion"/>
  </si>
  <si>
    <t>3B</t>
    <phoneticPr fontId="4" type="noConversion"/>
  </si>
  <si>
    <t>SS</t>
    <phoneticPr fontId="4" type="noConversion"/>
  </si>
  <si>
    <t>LF/RF</t>
    <phoneticPr fontId="4" type="noConversion"/>
  </si>
  <si>
    <t>CF</t>
    <phoneticPr fontId="4" type="noConversion"/>
  </si>
  <si>
    <t>Rosenthal(2), Miller(3), Martinez(4), Wacha(5), Jenkins(8), Maness(11), Swagerty(16)</t>
    <phoneticPr fontId="4" type="noConversion"/>
  </si>
  <si>
    <t>Gast(18)</t>
    <phoneticPr fontId="4" type="noConversion"/>
  </si>
  <si>
    <t>Adams(7)</t>
    <phoneticPr fontId="4" type="noConversion"/>
  </si>
  <si>
    <t>Kelly(10), Piscotty(12)</t>
    <phoneticPr fontId="4" type="noConversion"/>
  </si>
  <si>
    <t>-</t>
    <phoneticPr fontId="4" type="noConversion"/>
  </si>
  <si>
    <t>G Garcia(13), Jackson(19)</t>
    <phoneticPr fontId="4" type="noConversion"/>
  </si>
  <si>
    <t>A Garcia(9), Walsh(15), O'Neill(20)</t>
    <phoneticPr fontId="4" type="noConversion"/>
  </si>
  <si>
    <t>Wong(6), Rodriguez(14), Valera(17)</t>
    <phoneticPr fontId="4" type="noConversion"/>
  </si>
  <si>
    <t>계</t>
    <phoneticPr fontId="4" type="noConversion"/>
  </si>
  <si>
    <t>Pos</t>
    <phoneticPr fontId="4" type="noConversion"/>
  </si>
  <si>
    <t>Prospects</t>
    <phoneticPr fontId="4" type="noConversion"/>
  </si>
  <si>
    <t>NDFA</t>
    <phoneticPr fontId="4" type="noConversion"/>
  </si>
  <si>
    <t>Trade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</si>
</sst>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>
      <alignment vertical="center"/>
    </xf>
    <xf numFmtId="14" fontId="0" fillId="0" borderId="1" xfId="0" applyNumberFormat="1" applyBorder="1">
      <alignment vertical="center"/>
    </xf>
    <xf numFmtId="0" fontId="0" fillId="2" borderId="1" xfId="0" applyFill="1" applyBorder="1">
      <alignment vertical="center"/>
    </xf>
    <xf numFmtId="0" fontId="3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14" fontId="0" fillId="0" borderId="0" xfId="0" applyNumberFormat="1">
      <alignment vertical="center"/>
    </xf>
    <xf numFmtId="41" fontId="0" fillId="0" borderId="0" xfId="1" applyFont="1">
      <alignment vertical="center"/>
    </xf>
    <xf numFmtId="0" fontId="3" fillId="0" borderId="1" xfId="0" applyFont="1" applyFill="1" applyBorder="1">
      <alignment vertical="center"/>
    </xf>
    <xf numFmtId="0" fontId="3" fillId="4" borderId="1" xfId="0" applyFont="1" applyFill="1" applyBorder="1">
      <alignment vertical="center"/>
    </xf>
    <xf numFmtId="0" fontId="0" fillId="3" borderId="1" xfId="0" applyFill="1" applyBorder="1">
      <alignment vertical="center"/>
    </xf>
    <xf numFmtId="0" fontId="2" fillId="0" borderId="0" xfId="0" applyFont="1">
      <alignment vertical="center"/>
    </xf>
    <xf numFmtId="0" fontId="0" fillId="4" borderId="0" xfId="0" applyFill="1">
      <alignment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zoomScale="80" zoomScaleNormal="80" workbookViewId="0">
      <selection activeCell="F50" sqref="F50"/>
    </sheetView>
  </sheetViews>
  <sheetFormatPr defaultRowHeight="16.5" x14ac:dyDescent="0.3"/>
  <cols>
    <col min="1" max="1" width="6.375" customWidth="1"/>
    <col min="2" max="2" width="16.875" bestFit="1" customWidth="1"/>
    <col min="3" max="3" width="10.125" bestFit="1" customWidth="1"/>
    <col min="4" max="4" width="4.875" bestFit="1" customWidth="1"/>
    <col min="5" max="5" width="12.75" bestFit="1" customWidth="1"/>
    <col min="6" max="6" width="13.75" bestFit="1" customWidth="1"/>
    <col min="7" max="11" width="8.125" customWidth="1"/>
    <col min="22" max="22" width="9" customWidth="1"/>
  </cols>
  <sheetData>
    <row r="1" spans="1:12" x14ac:dyDescent="0.3">
      <c r="A1" t="s">
        <v>19</v>
      </c>
    </row>
    <row r="2" spans="1:12" x14ac:dyDescent="0.3">
      <c r="A2" s="5" t="s">
        <v>1</v>
      </c>
      <c r="B2" s="5" t="s">
        <v>10</v>
      </c>
      <c r="C2" s="5" t="s">
        <v>11</v>
      </c>
      <c r="D2" s="5" t="s">
        <v>17</v>
      </c>
      <c r="E2" s="5" t="s">
        <v>18</v>
      </c>
      <c r="F2" s="5" t="s">
        <v>30</v>
      </c>
      <c r="G2" s="5" t="s">
        <v>12</v>
      </c>
      <c r="H2" s="5" t="s">
        <v>13</v>
      </c>
      <c r="I2" s="5" t="s">
        <v>15</v>
      </c>
      <c r="J2" s="5" t="s">
        <v>16</v>
      </c>
      <c r="K2" s="5" t="s">
        <v>181</v>
      </c>
      <c r="L2" s="5" t="s">
        <v>14</v>
      </c>
    </row>
    <row r="3" spans="1:12" x14ac:dyDescent="0.3">
      <c r="A3" s="3">
        <v>1</v>
      </c>
      <c r="B3" s="1" t="s">
        <v>8</v>
      </c>
      <c r="C3" s="1" t="s">
        <v>36</v>
      </c>
      <c r="D3" s="1" t="s">
        <v>41</v>
      </c>
      <c r="E3" s="2">
        <v>33774</v>
      </c>
      <c r="F3" s="1" t="s">
        <v>227</v>
      </c>
      <c r="G3" s="9">
        <f>IF(ISNA(VLOOKUP($B3,개별랭킹!$A$2:$F$26,6,FALSE))=TRUE,30,VLOOKUP($B3,개별랭킹!$A$2:$F$26,6,FALSE))</f>
        <v>1</v>
      </c>
      <c r="H3" s="9">
        <f>IF(ISNA(VLOOKUP($B3,개별랭킹!$B$2:$F$26,5,FALSE))=TRUE,30,VLOOKUP($B3,개별랭킹!$B$2:$F$26,5,FALSE))</f>
        <v>1</v>
      </c>
      <c r="I3" s="4">
        <f>IF(ISNA(VLOOKUP($B3,개별랭킹!$C$2:$F$26,4,FALSE))=TRUE,30,VLOOKUP($B3,개별랭킹!$C$2:$F$26,4,FALSE))</f>
        <v>1</v>
      </c>
      <c r="J3" s="9">
        <f>IF(ISNA(VLOOKUP($B3,개별랭킹!$D$2:$F$26,3,FALSE))=TRUE,30,VLOOKUP($B3,개별랭킹!$D$2:$F$26,3,FALSE))</f>
        <v>1</v>
      </c>
      <c r="K3" s="9">
        <f>IF(ISNA(VLOOKUP($B3,개별랭킹!$E$2:$F$26,2,FALSE))=TRUE,30,VLOOKUP($B3,개별랭킹!$E$2:$F$26,2,FALSE))</f>
        <v>1</v>
      </c>
      <c r="L3" s="4">
        <f t="shared" ref="L3:L36" si="0">SUM(G3:K3)</f>
        <v>5</v>
      </c>
    </row>
    <row r="4" spans="1:12" x14ac:dyDescent="0.3">
      <c r="A4" s="3">
        <v>2</v>
      </c>
      <c r="B4" s="1" t="s">
        <v>21</v>
      </c>
      <c r="C4" s="1" t="s">
        <v>37</v>
      </c>
      <c r="D4" s="1" t="s">
        <v>40</v>
      </c>
      <c r="E4" s="2">
        <v>33022</v>
      </c>
      <c r="F4" s="1" t="s">
        <v>57</v>
      </c>
      <c r="G4" s="9">
        <f>IF(ISNA(VLOOKUP($B4,개별랭킹!$A$2:$F$26,6,FALSE))=TRUE,30,VLOOKUP($B4,개별랭킹!$A$2:$F$26,6,FALSE))</f>
        <v>2</v>
      </c>
      <c r="H4" s="4">
        <f>IF(ISNA(VLOOKUP($B4,개별랭킹!$B$2:$F$26,5,FALSE))=TRUE,30,VLOOKUP($B4,개별랭킹!$B$2:$F$26,5,FALSE))</f>
        <v>3</v>
      </c>
      <c r="I4" s="4">
        <f>IF(ISNA(VLOOKUP($B4,개별랭킹!$C$2:$F$26,4,FALSE))=TRUE,30,VLOOKUP($B4,개별랭킹!$C$2:$F$26,4,FALSE))</f>
        <v>2</v>
      </c>
      <c r="J4" s="9">
        <f>IF(ISNA(VLOOKUP($B4,개별랭킹!$D$2:$F$26,3,FALSE))=TRUE,30,VLOOKUP($B4,개별랭킹!$D$2:$F$26,3,FALSE))</f>
        <v>3</v>
      </c>
      <c r="K4" s="9">
        <f>IF(ISNA(VLOOKUP($B4,개별랭킹!$E$2:$F$26,2,FALSE))=TRUE,30,VLOOKUP($B4,개별랭킹!$E$2:$F$26,2,FALSE))</f>
        <v>2</v>
      </c>
      <c r="L4" s="4">
        <f t="shared" si="0"/>
        <v>12</v>
      </c>
    </row>
    <row r="5" spans="1:12" x14ac:dyDescent="0.3">
      <c r="A5" s="3">
        <v>3</v>
      </c>
      <c r="B5" s="1" t="s">
        <v>27</v>
      </c>
      <c r="C5" s="1" t="s">
        <v>37</v>
      </c>
      <c r="D5" s="1" t="s">
        <v>40</v>
      </c>
      <c r="E5" s="2">
        <v>33156</v>
      </c>
      <c r="F5" s="1" t="s">
        <v>59</v>
      </c>
      <c r="G5" s="9">
        <f>IF(ISNA(VLOOKUP($B5,개별랭킹!$A$2:$F$26,6,FALSE))=TRUE,30,VLOOKUP($B5,개별랭킹!$A$2:$F$26,6,FALSE))</f>
        <v>3</v>
      </c>
      <c r="H5" s="9">
        <f>IF(ISNA(VLOOKUP($B5,개별랭킹!$B$2:$F$26,5,FALSE))=TRUE,30,VLOOKUP($B5,개별랭킹!$B$2:$F$26,5,FALSE))</f>
        <v>2</v>
      </c>
      <c r="I5" s="4">
        <f>IF(ISNA(VLOOKUP($B5,개별랭킹!$C$2:$F$26,4,FALSE))=TRUE,30,VLOOKUP($B5,개별랭킹!$C$2:$F$26,4,FALSE))</f>
        <v>3</v>
      </c>
      <c r="J5" s="9">
        <f>IF(ISNA(VLOOKUP($B5,개별랭킹!$D$2:$F$26,3,FALSE))=TRUE,30,VLOOKUP($B5,개별랭킹!$D$2:$F$26,3,FALSE))</f>
        <v>2</v>
      </c>
      <c r="K5" s="4">
        <f>IF(ISNA(VLOOKUP($B5,개별랭킹!$E$2:$F$26,2,FALSE))=TRUE,30,VLOOKUP($B5,개별랭킹!$E$2:$F$26,2,FALSE))</f>
        <v>3</v>
      </c>
      <c r="L5" s="4">
        <f t="shared" si="0"/>
        <v>13</v>
      </c>
    </row>
    <row r="6" spans="1:12" x14ac:dyDescent="0.3">
      <c r="A6" s="3">
        <v>4</v>
      </c>
      <c r="B6" s="1" t="s">
        <v>5</v>
      </c>
      <c r="C6" s="1" t="s">
        <v>37</v>
      </c>
      <c r="D6" s="1" t="s">
        <v>40</v>
      </c>
      <c r="E6" s="2">
        <v>33502</v>
      </c>
      <c r="F6" s="1" t="s">
        <v>60</v>
      </c>
      <c r="G6" s="9">
        <f>IF(ISNA(VLOOKUP($B6,개별랭킹!$A$2:$F$26,6,FALSE))=TRUE,30,VLOOKUP($B6,개별랭킹!$A$2:$F$26,6,FALSE))</f>
        <v>4</v>
      </c>
      <c r="H6" s="4">
        <f>IF(ISNA(VLOOKUP($B6,개별랭킹!$B$2:$F$26,5,FALSE))=TRUE,30,VLOOKUP($B6,개별랭킹!$B$2:$F$26,5,FALSE))</f>
        <v>4</v>
      </c>
      <c r="I6" s="4">
        <f>IF(ISNA(VLOOKUP($B6,개별랭킹!$C$2:$F$26,4,FALSE))=TRUE,30,VLOOKUP($B6,개별랭킹!$C$2:$F$26,4,FALSE))</f>
        <v>4</v>
      </c>
      <c r="J6" s="9">
        <f>IF(ISNA(VLOOKUP($B6,개별랭킹!$D$2:$F$26,3,FALSE))=TRUE,30,VLOOKUP($B6,개별랭킹!$D$2:$F$26,3,FALSE))</f>
        <v>4</v>
      </c>
      <c r="K6" s="9">
        <f>IF(ISNA(VLOOKUP($B6,개별랭킹!$E$2:$F$26,2,FALSE))=TRUE,30,VLOOKUP($B6,개별랭킹!$E$2:$F$26,2,FALSE))</f>
        <v>4</v>
      </c>
      <c r="L6" s="4">
        <f t="shared" si="0"/>
        <v>20</v>
      </c>
    </row>
    <row r="7" spans="1:12" x14ac:dyDescent="0.3">
      <c r="A7" s="3">
        <v>5</v>
      </c>
      <c r="B7" s="1" t="s">
        <v>54</v>
      </c>
      <c r="C7" s="1" t="s">
        <v>220</v>
      </c>
      <c r="D7" s="1" t="s">
        <v>55</v>
      </c>
      <c r="E7" s="2">
        <v>33420</v>
      </c>
      <c r="F7" s="1" t="s">
        <v>58</v>
      </c>
      <c r="G7" s="9">
        <f>IF(ISNA(VLOOKUP($B7,개별랭킹!$A$2:$F$26,6,FALSE))=TRUE,30,VLOOKUP($B7,개별랭킹!$A$2:$F$26,6,FALSE))</f>
        <v>5</v>
      </c>
      <c r="H7" s="4">
        <f>IF(ISNA(VLOOKUP($B7,개별랭킹!$B$2:$F$26,5,FALSE))=TRUE,30,VLOOKUP($B7,개별랭킹!$B$2:$F$26,5,FALSE))</f>
        <v>6</v>
      </c>
      <c r="I7" s="4">
        <f>IF(ISNA(VLOOKUP($B7,개별랭킹!$C$2:$F$26,4,FALSE))=TRUE,30,VLOOKUP($B7,개별랭킹!$C$2:$F$26,4,FALSE))</f>
        <v>5</v>
      </c>
      <c r="J7" s="9">
        <f>IF(ISNA(VLOOKUP($B7,개별랭킹!$D$2:$F$26,3,FALSE))=TRUE,30,VLOOKUP($B7,개별랭킹!$D$2:$F$26,3,FALSE))</f>
        <v>5</v>
      </c>
      <c r="K7" s="9">
        <f>IF(ISNA(VLOOKUP($B7,개별랭킹!$E$2:$F$26,2,FALSE))=TRUE,30,VLOOKUP($B7,개별랭킹!$E$2:$F$26,2,FALSE))</f>
        <v>6</v>
      </c>
      <c r="L7" s="4">
        <f t="shared" si="0"/>
        <v>27</v>
      </c>
    </row>
    <row r="8" spans="1:12" x14ac:dyDescent="0.3">
      <c r="A8" s="3">
        <v>6</v>
      </c>
      <c r="B8" s="1" t="s">
        <v>20</v>
      </c>
      <c r="C8" s="1" t="s">
        <v>42</v>
      </c>
      <c r="D8" s="1" t="s">
        <v>43</v>
      </c>
      <c r="E8" s="2">
        <v>33156</v>
      </c>
      <c r="F8" s="1" t="s">
        <v>56</v>
      </c>
      <c r="G8" s="9">
        <f>IF(ISNA(VLOOKUP($B8,개별랭킹!$A$2:$F$26,6,FALSE))=TRUE,30,VLOOKUP($B8,개별랭킹!$A$2:$F$26,6,FALSE))</f>
        <v>6</v>
      </c>
      <c r="H8" s="9">
        <f>IF(ISNA(VLOOKUP($B8,개별랭킹!$B$2:$F$26,5,FALSE))=TRUE,30,VLOOKUP($B8,개별랭킹!$B$2:$F$26,5,FALSE))</f>
        <v>5</v>
      </c>
      <c r="I8" s="4">
        <f>IF(ISNA(VLOOKUP($B8,개별랭킹!$C$2:$F$26,4,FALSE))=TRUE,30,VLOOKUP($B8,개별랭킹!$C$2:$F$26,4,FALSE))</f>
        <v>6</v>
      </c>
      <c r="J8" s="9">
        <f>IF(ISNA(VLOOKUP($B8,개별랭킹!$D$2:$F$26,3,FALSE))=TRUE,30,VLOOKUP($B8,개별랭킹!$D$2:$F$26,3,FALSE))</f>
        <v>6</v>
      </c>
      <c r="K8" s="8">
        <f>IF(ISNA(VLOOKUP($B8,개별랭킹!$E$2:$F$26,2,FALSE))=TRUE,30,VLOOKUP($B8,개별랭킹!$E$2:$F$26,2,FALSE))</f>
        <v>7</v>
      </c>
      <c r="L8" s="4">
        <f t="shared" si="0"/>
        <v>30</v>
      </c>
    </row>
    <row r="9" spans="1:12" x14ac:dyDescent="0.3">
      <c r="A9" s="3">
        <v>7</v>
      </c>
      <c r="B9" s="1" t="s">
        <v>0</v>
      </c>
      <c r="C9" s="1" t="s">
        <v>44</v>
      </c>
      <c r="D9" s="1" t="s">
        <v>43</v>
      </c>
      <c r="E9" s="2">
        <v>32386</v>
      </c>
      <c r="F9" s="1" t="s">
        <v>59</v>
      </c>
      <c r="G9" s="9">
        <f>IF(ISNA(VLOOKUP($B9,개별랭킹!$A$2:$F$26,6,FALSE))=TRUE,30,VLOOKUP($B9,개별랭킹!$A$2:$F$26,6,FALSE))</f>
        <v>7</v>
      </c>
      <c r="H9" s="9">
        <f>IF(ISNA(VLOOKUP($B9,개별랭킹!$B$2:$F$26,5,FALSE))=TRUE,30,VLOOKUP($B9,개별랭킹!$B$2:$F$26,5,FALSE))</f>
        <v>7</v>
      </c>
      <c r="I9" s="4">
        <f>IF(ISNA(VLOOKUP($B9,개별랭킹!$C$2:$F$26,4,FALSE))=TRUE,30,VLOOKUP($B9,개별랭킹!$C$2:$F$26,4,FALSE))</f>
        <v>7</v>
      </c>
      <c r="J9" s="4">
        <f>IF(ISNA(VLOOKUP($B9,개별랭킹!$D$2:$F$26,3,FALSE))=TRUE,30,VLOOKUP($B9,개별랭킹!$D$2:$F$26,3,FALSE))</f>
        <v>7</v>
      </c>
      <c r="K9" s="9">
        <f>IF(ISNA(VLOOKUP($B9,개별랭킹!$E$2:$F$26,2,FALSE))=TRUE,30,VLOOKUP($B9,개별랭킹!$E$2:$F$26,2,FALSE))</f>
        <v>5</v>
      </c>
      <c r="L9" s="4">
        <f t="shared" si="0"/>
        <v>33</v>
      </c>
    </row>
    <row r="10" spans="1:12" x14ac:dyDescent="0.3">
      <c r="A10" s="3">
        <v>8</v>
      </c>
      <c r="B10" s="1" t="s">
        <v>4</v>
      </c>
      <c r="C10" s="1" t="s">
        <v>37</v>
      </c>
      <c r="D10" s="1" t="s">
        <v>40</v>
      </c>
      <c r="E10" s="2">
        <v>33805</v>
      </c>
      <c r="F10" s="1" t="s">
        <v>63</v>
      </c>
      <c r="G10" s="9">
        <f>IF(ISNA(VLOOKUP($B10,개별랭킹!$A$2:$F$26,6,FALSE))=TRUE,30,VLOOKUP($B10,개별랭킹!$A$2:$F$26,6,FALSE))</f>
        <v>8</v>
      </c>
      <c r="H10" s="4">
        <f>IF(ISNA(VLOOKUP($B10,개별랭킹!$B$2:$F$26,5,FALSE))=TRUE,30,VLOOKUP($B10,개별랭킹!$B$2:$F$26,5,FALSE))</f>
        <v>8</v>
      </c>
      <c r="I10" s="9">
        <f>IF(ISNA(VLOOKUP($B10,개별랭킹!$C$2:$F$26,4,FALSE))=TRUE,30,VLOOKUP($B10,개별랭킹!$C$2:$F$26,4,FALSE))</f>
        <v>9</v>
      </c>
      <c r="J10" s="9">
        <f>IF(ISNA(VLOOKUP($B10,개별랭킹!$D$2:$F$26,3,FALSE))=TRUE,30,VLOOKUP($B10,개별랭킹!$D$2:$F$26,3,FALSE))</f>
        <v>8</v>
      </c>
      <c r="K10" s="4">
        <f>IF(ISNA(VLOOKUP($B10,개별랭킹!$E$2:$F$26,2,FALSE))=TRUE,30,VLOOKUP($B10,개별랭킹!$E$2:$F$26,2,FALSE))</f>
        <v>8</v>
      </c>
      <c r="L10" s="4">
        <f t="shared" si="0"/>
        <v>41</v>
      </c>
    </row>
    <row r="11" spans="1:12" x14ac:dyDescent="0.3">
      <c r="A11" s="3">
        <v>9</v>
      </c>
      <c r="B11" s="1" t="s">
        <v>24</v>
      </c>
      <c r="C11" s="1" t="s">
        <v>36</v>
      </c>
      <c r="D11" s="1" t="s">
        <v>40</v>
      </c>
      <c r="E11" s="2">
        <v>33607</v>
      </c>
      <c r="F11" s="1" t="s">
        <v>63</v>
      </c>
      <c r="G11" s="4">
        <f>IF(ISNA(VLOOKUP($B11,개별랭킹!$A$2:$F$26,6,FALSE))=TRUE,30,VLOOKUP($B11,개별랭킹!$A$2:$F$26,6,FALSE))</f>
        <v>10</v>
      </c>
      <c r="H11" s="9">
        <f>IF(ISNA(VLOOKUP($B11,개별랭킹!$B$2:$F$26,5,FALSE))=TRUE,30,VLOOKUP($B11,개별랭킹!$B$2:$F$26,5,FALSE))</f>
        <v>10</v>
      </c>
      <c r="I11" s="9">
        <f>IF(ISNA(VLOOKUP($B11,개별랭킹!$C$2:$F$26,4,FALSE))=TRUE,30,VLOOKUP($B11,개별랭킹!$C$2:$F$26,4,FALSE))</f>
        <v>8</v>
      </c>
      <c r="J11" s="9">
        <f>IF(ISNA(VLOOKUP($B11,개별랭킹!$D$2:$F$26,3,FALSE))=TRUE,30,VLOOKUP($B11,개별랭킹!$D$2:$F$26,3,FALSE))</f>
        <v>12</v>
      </c>
      <c r="K11" s="4">
        <f>IF(ISNA(VLOOKUP($B11,개별랭킹!$E$2:$F$26,2,FALSE))=TRUE,30,VLOOKUP($B11,개별랭킹!$E$2:$F$26,2,FALSE))</f>
        <v>9</v>
      </c>
      <c r="L11" s="4">
        <f t="shared" si="0"/>
        <v>49</v>
      </c>
    </row>
    <row r="12" spans="1:12" x14ac:dyDescent="0.3">
      <c r="A12" s="3">
        <v>10</v>
      </c>
      <c r="B12" s="1" t="s">
        <v>66</v>
      </c>
      <c r="C12" s="1" t="s">
        <v>62</v>
      </c>
      <c r="D12" s="1" t="s">
        <v>55</v>
      </c>
      <c r="E12" s="2">
        <v>34529</v>
      </c>
      <c r="F12" s="1" t="s">
        <v>130</v>
      </c>
      <c r="G12" s="9">
        <f>IF(ISNA(VLOOKUP($B12,개별랭킹!$A$2:$F$26,6,FALSE))=TRUE,30,VLOOKUP($B12,개별랭킹!$A$2:$F$26,6,FALSE))</f>
        <v>9</v>
      </c>
      <c r="H12" s="4">
        <f>IF(ISNA(VLOOKUP($B12,개별랭킹!$B$2:$F$26,5,FALSE))=TRUE,30,VLOOKUP($B12,개별랭킹!$B$2:$F$26,5,FALSE))</f>
        <v>12</v>
      </c>
      <c r="I12" s="9">
        <f>IF(ISNA(VLOOKUP($B12,개별랭킹!$C$2:$F$26,4,FALSE))=TRUE,30,VLOOKUP($B12,개별랭킹!$C$2:$F$26,4,FALSE))</f>
        <v>10</v>
      </c>
      <c r="J12" s="9">
        <f>IF(ISNA(VLOOKUP($B12,개별랭킹!$D$2:$F$26,3,FALSE))=TRUE,30,VLOOKUP($B12,개별랭킹!$D$2:$F$26,3,FALSE))</f>
        <v>15</v>
      </c>
      <c r="K12" s="4">
        <f>IF(ISNA(VLOOKUP($B12,개별랭킹!$E$2:$F$26,2,FALSE))=TRUE,30,VLOOKUP($B12,개별랭킹!$E$2:$F$26,2,FALSE))</f>
        <v>11</v>
      </c>
      <c r="L12" s="4">
        <f t="shared" si="0"/>
        <v>57</v>
      </c>
    </row>
    <row r="13" spans="1:12" x14ac:dyDescent="0.3">
      <c r="A13" s="3">
        <v>11</v>
      </c>
      <c r="B13" s="1" t="s">
        <v>78</v>
      </c>
      <c r="C13" s="1" t="s">
        <v>38</v>
      </c>
      <c r="D13" s="1" t="s">
        <v>55</v>
      </c>
      <c r="E13" s="2">
        <v>32440</v>
      </c>
      <c r="F13" s="1" t="s">
        <v>60</v>
      </c>
      <c r="G13" s="4">
        <f>IF(ISNA(VLOOKUP($B13,개별랭킹!$A$2:$F$26,6,FALSE))=TRUE,30,VLOOKUP($B13,개별랭킹!$A$2:$F$26,6,FALSE))</f>
        <v>14</v>
      </c>
      <c r="H13" s="9">
        <f>IF(ISNA(VLOOKUP($B13,개별랭킹!$B$2:$F$26,5,FALSE))=TRUE,30,VLOOKUP($B13,개별랭킹!$B$2:$F$26,5,FALSE))</f>
        <v>14</v>
      </c>
      <c r="I13" s="9">
        <f>IF(ISNA(VLOOKUP($B13,개별랭킹!$C$2:$F$26,4,FALSE))=TRUE,30,VLOOKUP($B13,개별랭킹!$C$2:$F$26,4,FALSE))</f>
        <v>12</v>
      </c>
      <c r="J13" s="9">
        <f>IF(ISNA(VLOOKUP($B13,개별랭킹!$D$2:$F$26,3,FALSE))=TRUE,30,VLOOKUP($B13,개별랭킹!$D$2:$F$26,3,FALSE))</f>
        <v>9</v>
      </c>
      <c r="K13" s="8">
        <f>IF(ISNA(VLOOKUP($B13,개별랭킹!$E$2:$F$26,2,FALSE))=TRUE,30,VLOOKUP($B13,개별랭킹!$E$2:$F$26,2,FALSE))</f>
        <v>12</v>
      </c>
      <c r="L13" s="4">
        <f t="shared" si="0"/>
        <v>61</v>
      </c>
    </row>
    <row r="14" spans="1:12" x14ac:dyDescent="0.3">
      <c r="A14" s="3">
        <v>12</v>
      </c>
      <c r="B14" s="1" t="s">
        <v>198</v>
      </c>
      <c r="C14" s="1" t="s">
        <v>62</v>
      </c>
      <c r="D14" s="1" t="s">
        <v>55</v>
      </c>
      <c r="E14" s="2">
        <v>33252</v>
      </c>
      <c r="F14" s="1" t="s">
        <v>63</v>
      </c>
      <c r="G14" s="9">
        <f>IF(ISNA(VLOOKUP($B14,개별랭킹!$A$2:$F$26,6,FALSE))=TRUE,30,VLOOKUP($B14,개별랭킹!$A$2:$F$26,6,FALSE))</f>
        <v>13</v>
      </c>
      <c r="H14" s="8">
        <f>IF(ISNA(VLOOKUP($B14,개별랭킹!$B$2:$F$26,5,FALSE))=TRUE,30,VLOOKUP($B14,개별랭킹!$B$2:$F$26,5,FALSE))</f>
        <v>9</v>
      </c>
      <c r="I14" s="4">
        <f>IF(ISNA(VLOOKUP($B14,개별랭킹!$C$2:$F$26,4,FALSE))=TRUE,30,VLOOKUP($B14,개별랭킹!$C$2:$F$26,4,FALSE))</f>
        <v>11</v>
      </c>
      <c r="J14" s="9">
        <f>IF(ISNA(VLOOKUP($B14,개별랭킹!$D$2:$F$26,3,FALSE))=TRUE,30,VLOOKUP($B14,개별랭킹!$D$2:$F$26,3,FALSE))</f>
        <v>13</v>
      </c>
      <c r="K14" s="9">
        <f>IF(ISNA(VLOOKUP($B14,개별랭킹!$E$2:$F$26,2,FALSE))=TRUE,30,VLOOKUP($B14,개별랭킹!$E$2:$F$26,2,FALSE))</f>
        <v>15</v>
      </c>
      <c r="L14" s="4">
        <f t="shared" si="0"/>
        <v>61</v>
      </c>
    </row>
    <row r="15" spans="1:12" x14ac:dyDescent="0.3">
      <c r="A15" s="3">
        <v>13</v>
      </c>
      <c r="B15" s="1" t="s">
        <v>53</v>
      </c>
      <c r="C15" s="1" t="s">
        <v>97</v>
      </c>
      <c r="D15" s="1" t="s">
        <v>43</v>
      </c>
      <c r="E15" s="2">
        <v>32728</v>
      </c>
      <c r="F15" s="1" t="s">
        <v>96</v>
      </c>
      <c r="G15" s="4">
        <f>IF(ISNA(VLOOKUP($B15,개별랭킹!$A$2:$F$26,6,FALSE))=TRUE,30,VLOOKUP($B15,개별랭킹!$A$2:$F$26,6,FALSE))</f>
        <v>17</v>
      </c>
      <c r="H15" s="9">
        <f>IF(ISNA(VLOOKUP($B15,개별랭킹!$B$2:$F$26,5,FALSE))=TRUE,30,VLOOKUP($B15,개별랭킹!$B$2:$F$26,5,FALSE))</f>
        <v>11</v>
      </c>
      <c r="I15" s="9">
        <f>IF(ISNA(VLOOKUP($B15,개별랭킹!$C$2:$F$26,4,FALSE))=TRUE,30,VLOOKUP($B15,개별랭킹!$C$2:$F$26,4,FALSE))</f>
        <v>13</v>
      </c>
      <c r="J15" s="9">
        <f>IF(ISNA(VLOOKUP($B15,개별랭킹!$D$2:$F$26,3,FALSE))=TRUE,30,VLOOKUP($B15,개별랭킹!$D$2:$F$26,3,FALSE))</f>
        <v>10</v>
      </c>
      <c r="K15" s="8">
        <f>IF(ISNA(VLOOKUP($B15,개별랭킹!$E$2:$F$26,2,FALSE))=TRUE,30,VLOOKUP($B15,개별랭킹!$E$2:$F$26,2,FALSE))</f>
        <v>10</v>
      </c>
      <c r="L15" s="4">
        <f t="shared" si="0"/>
        <v>61</v>
      </c>
    </row>
    <row r="16" spans="1:12" x14ac:dyDescent="0.3">
      <c r="A16" s="3">
        <v>14</v>
      </c>
      <c r="B16" s="1" t="s">
        <v>77</v>
      </c>
      <c r="C16" s="1" t="s">
        <v>110</v>
      </c>
      <c r="D16" s="1" t="s">
        <v>111</v>
      </c>
      <c r="E16" s="2">
        <v>32873</v>
      </c>
      <c r="F16" s="1" t="s">
        <v>71</v>
      </c>
      <c r="G16" s="9">
        <f>IF(ISNA(VLOOKUP($B16,개별랭킹!$A$2:$F$26,6,FALSE))=TRUE,30,VLOOKUP($B16,개별랭킹!$A$2:$F$26,6,FALSE))</f>
        <v>11</v>
      </c>
      <c r="H16" s="4">
        <f>IF(ISNA(VLOOKUP($B16,개별랭킹!$B$2:$F$26,5,FALSE))=TRUE,30,VLOOKUP($B16,개별랭킹!$B$2:$F$26,5,FALSE))</f>
        <v>19</v>
      </c>
      <c r="I16" s="9">
        <f>IF(ISNA(VLOOKUP($B16,개별랭킹!$C$2:$F$26,4,FALSE))=TRUE,30,VLOOKUP($B16,개별랭킹!$C$2:$F$26,4,FALSE))</f>
        <v>15</v>
      </c>
      <c r="J16" s="9">
        <f>IF(ISNA(VLOOKUP($B16,개별랭킹!$D$2:$F$26,3,FALSE))=TRUE,30,VLOOKUP($B16,개별랭킹!$D$2:$F$26,3,FALSE))</f>
        <v>16</v>
      </c>
      <c r="K16" s="8">
        <f>IF(ISNA(VLOOKUP($B16,개별랭킹!$E$2:$F$26,2,FALSE))=TRUE,30,VLOOKUP($B16,개별랭킹!$E$2:$F$26,2,FALSE))</f>
        <v>13</v>
      </c>
      <c r="L16" s="4">
        <f t="shared" si="0"/>
        <v>74</v>
      </c>
    </row>
    <row r="17" spans="1:16" x14ac:dyDescent="0.3">
      <c r="A17" s="3">
        <v>15</v>
      </c>
      <c r="B17" s="1" t="s">
        <v>90</v>
      </c>
      <c r="C17" s="1" t="s">
        <v>120</v>
      </c>
      <c r="D17" s="1" t="s">
        <v>111</v>
      </c>
      <c r="E17" s="2">
        <v>32777</v>
      </c>
      <c r="F17" s="1" t="s">
        <v>121</v>
      </c>
      <c r="G17" s="4">
        <f>IF(ISNA(VLOOKUP($B17,개별랭킹!$A$2:$F$26,6,FALSE))=TRUE,30,VLOOKUP($B17,개별랭킹!$A$2:$F$26,6,FALSE))</f>
        <v>20</v>
      </c>
      <c r="H17" s="9">
        <f>IF(ISNA(VLOOKUP($B17,개별랭킹!$B$2:$F$26,5,FALSE))=TRUE,30,VLOOKUP($B17,개별랭킹!$B$2:$F$26,5,FALSE))</f>
        <v>17</v>
      </c>
      <c r="I17" s="9">
        <f>IF(ISNA(VLOOKUP($B17,개별랭킹!$C$2:$F$26,4,FALSE))=TRUE,30,VLOOKUP($B17,개별랭킹!$C$2:$F$26,4,FALSE))</f>
        <v>14</v>
      </c>
      <c r="J17" s="4">
        <f>IF(ISNA(VLOOKUP($B17,개별랭킹!$D$2:$F$26,3,FALSE))=TRUE,30,VLOOKUP($B17,개별랭킹!$D$2:$F$26,3,FALSE))</f>
        <v>14</v>
      </c>
      <c r="K17" s="9">
        <f>IF(ISNA(VLOOKUP($B17,개별랭킹!$E$2:$F$26,2,FALSE))=TRUE,30,VLOOKUP($B17,개별랭킹!$E$2:$F$26,2,FALSE))</f>
        <v>24</v>
      </c>
      <c r="L17" s="4">
        <f t="shared" si="0"/>
        <v>89</v>
      </c>
    </row>
    <row r="18" spans="1:16" x14ac:dyDescent="0.3">
      <c r="A18" s="3">
        <v>16</v>
      </c>
      <c r="B18" s="1" t="s">
        <v>3</v>
      </c>
      <c r="C18" s="1" t="s">
        <v>45</v>
      </c>
      <c r="D18" s="1" t="s">
        <v>40</v>
      </c>
      <c r="E18" s="2">
        <v>32703</v>
      </c>
      <c r="F18" s="1" t="s">
        <v>101</v>
      </c>
      <c r="G18" s="8">
        <f>IF(ISNA(VLOOKUP($B18,개별랭킹!$A$2:$F$26,6,FALSE))=TRUE,30,VLOOKUP($B18,개별랭킹!$A$2:$F$26,6,FALSE))</f>
        <v>12</v>
      </c>
      <c r="H18" s="9">
        <f>IF(ISNA(VLOOKUP($B18,개별랭킹!$B$2:$F$26,5,FALSE))=TRUE,30,VLOOKUP($B18,개별랭킹!$B$2:$F$26,5,FALSE))</f>
        <v>15</v>
      </c>
      <c r="I18" s="9">
        <f>IF(ISNA(VLOOKUP($B18,개별랭킹!$C$2:$F$26,4,FALSE))=TRUE,30,VLOOKUP($B18,개별랭킹!$C$2:$F$26,4,FALSE))</f>
        <v>21</v>
      </c>
      <c r="J18" s="4">
        <f>IF(ISNA(VLOOKUP($B18,개별랭킹!$D$2:$F$26,3,FALSE))=TRUE,30,VLOOKUP($B18,개별랭킹!$D$2:$F$26,3,FALSE))</f>
        <v>30</v>
      </c>
      <c r="K18" s="9">
        <f>IF(ISNA(VLOOKUP($B18,개별랭킹!$E$2:$F$26,2,FALSE))=TRUE,30,VLOOKUP($B18,개별랭킹!$E$2:$F$26,2,FALSE))</f>
        <v>14</v>
      </c>
      <c r="L18" s="4">
        <f t="shared" si="0"/>
        <v>92</v>
      </c>
    </row>
    <row r="19" spans="1:16" x14ac:dyDescent="0.3">
      <c r="A19" s="3">
        <v>17</v>
      </c>
      <c r="B19" s="1" t="s">
        <v>29</v>
      </c>
      <c r="C19" s="1" t="s">
        <v>127</v>
      </c>
      <c r="D19" s="1" t="s">
        <v>40</v>
      </c>
      <c r="E19" s="2">
        <v>33817</v>
      </c>
      <c r="F19" s="1" t="s">
        <v>76</v>
      </c>
      <c r="G19" s="4">
        <f>IF(ISNA(VLOOKUP($B19,개별랭킹!$A$2:$F$26,6,FALSE))=TRUE,30,VLOOKUP($B19,개별랭킹!$A$2:$F$26,6,FALSE))</f>
        <v>23</v>
      </c>
      <c r="H19" s="4">
        <f>IF(ISNA(VLOOKUP($B19,개별랭킹!$B$2:$F$26,5,FALSE))=TRUE,30,VLOOKUP($B19,개별랭킹!$B$2:$F$26,5,FALSE))</f>
        <v>25</v>
      </c>
      <c r="I19" s="9">
        <f>IF(ISNA(VLOOKUP($B19,개별랭킹!$C$2:$F$26,4,FALSE))=TRUE,30,VLOOKUP($B19,개별랭킹!$C$2:$F$26,4,FALSE))</f>
        <v>18</v>
      </c>
      <c r="J19" s="9">
        <f>IF(ISNA(VLOOKUP($B19,개별랭킹!$D$2:$F$26,3,FALSE))=TRUE,30,VLOOKUP($B19,개별랭킹!$D$2:$F$26,3,FALSE))</f>
        <v>17</v>
      </c>
      <c r="K19" s="9">
        <f>IF(ISNA(VLOOKUP($B19,개별랭킹!$E$2:$F$26,2,FALSE))=TRUE,30,VLOOKUP($B19,개별랭킹!$E$2:$F$26,2,FALSE))</f>
        <v>18</v>
      </c>
      <c r="L19" s="4">
        <f t="shared" si="0"/>
        <v>101</v>
      </c>
    </row>
    <row r="20" spans="1:16" x14ac:dyDescent="0.3">
      <c r="A20" s="3">
        <v>18</v>
      </c>
      <c r="B20" s="1" t="s">
        <v>2</v>
      </c>
      <c r="C20" s="1" t="s">
        <v>47</v>
      </c>
      <c r="D20" s="1" t="s">
        <v>41</v>
      </c>
      <c r="E20" s="2">
        <v>32555</v>
      </c>
      <c r="F20" s="1" t="s">
        <v>64</v>
      </c>
      <c r="G20" s="9">
        <f>IF(ISNA(VLOOKUP($B20,개별랭킹!$A$2:$F$26,6,FALSE))=TRUE,30,VLOOKUP($B20,개별랭킹!$A$2:$F$26,6,FALSE))</f>
        <v>16</v>
      </c>
      <c r="H20" s="9">
        <f>IF(ISNA(VLOOKUP($B20,개별랭킹!$B$2:$F$26,5,FALSE))=TRUE,30,VLOOKUP($B20,개별랭킹!$B$2:$F$26,5,FALSE))</f>
        <v>18</v>
      </c>
      <c r="I20" s="4">
        <f>IF(ISNA(VLOOKUP($B20,개별랭킹!$C$2:$F$26,4,FALSE))=TRUE,30,VLOOKUP($B20,개별랭킹!$C$2:$F$26,4,FALSE))</f>
        <v>30</v>
      </c>
      <c r="J20" s="4">
        <f>IF(ISNA(VLOOKUP($B20,개별랭킹!$D$2:$F$26,3,FALSE))=TRUE,30,VLOOKUP($B20,개별랭킹!$D$2:$F$26,3,FALSE))</f>
        <v>22</v>
      </c>
      <c r="K20" s="9">
        <f>IF(ISNA(VLOOKUP($B20,개별랭킹!$E$2:$F$26,2,FALSE))=TRUE,30,VLOOKUP($B20,개별랭킹!$E$2:$F$26,2,FALSE))</f>
        <v>16</v>
      </c>
      <c r="L20" s="4">
        <f t="shared" si="0"/>
        <v>102</v>
      </c>
    </row>
    <row r="21" spans="1:16" x14ac:dyDescent="0.3">
      <c r="A21" s="3">
        <v>19</v>
      </c>
      <c r="B21" s="1" t="s">
        <v>9</v>
      </c>
      <c r="C21" s="1" t="s">
        <v>46</v>
      </c>
      <c r="D21" s="1" t="s">
        <v>40</v>
      </c>
      <c r="E21" s="2">
        <v>32273</v>
      </c>
      <c r="F21" s="1" t="s">
        <v>59</v>
      </c>
      <c r="G21" s="9">
        <f>IF(ISNA(VLOOKUP($B21,개별랭킹!$A$2:$F$26,6,FALSE))=TRUE,30,VLOOKUP($B21,개별랭킹!$A$2:$F$26,6,FALSE))</f>
        <v>15</v>
      </c>
      <c r="H21" s="9">
        <f>IF(ISNA(VLOOKUP($B21,개별랭킹!$B$2:$F$26,5,FALSE))=TRUE,30,VLOOKUP($B21,개별랭킹!$B$2:$F$26,5,FALSE))</f>
        <v>16</v>
      </c>
      <c r="I21" s="4">
        <f>IF(ISNA(VLOOKUP($B21,개별랭킹!$C$2:$F$26,4,FALSE))=TRUE,30,VLOOKUP($B21,개별랭킹!$C$2:$F$26,4,FALSE))</f>
        <v>30</v>
      </c>
      <c r="J21" s="4">
        <f>IF(ISNA(VLOOKUP($B21,개별랭킹!$D$2:$F$26,3,FALSE))=TRUE,30,VLOOKUP($B21,개별랭킹!$D$2:$F$26,3,FALSE))</f>
        <v>24</v>
      </c>
      <c r="K21" s="9">
        <f>IF(ISNA(VLOOKUP($B21,개별랭킹!$E$2:$F$26,2,FALSE))=TRUE,30,VLOOKUP($B21,개별랭킹!$E$2:$F$26,2,FALSE))</f>
        <v>17</v>
      </c>
      <c r="L21" s="4">
        <f t="shared" si="0"/>
        <v>102</v>
      </c>
    </row>
    <row r="22" spans="1:16" x14ac:dyDescent="0.3">
      <c r="A22" s="3">
        <v>20</v>
      </c>
      <c r="B22" s="1" t="s">
        <v>206</v>
      </c>
      <c r="C22" s="1" t="s">
        <v>68</v>
      </c>
      <c r="D22" s="1" t="s">
        <v>98</v>
      </c>
      <c r="E22" s="2">
        <v>32185</v>
      </c>
      <c r="F22" s="1" t="s">
        <v>99</v>
      </c>
      <c r="G22" s="4">
        <f>IF(ISNA(VLOOKUP($B22,개별랭킹!$A$2:$F$26,6,FALSE))=TRUE,30,VLOOKUP($B22,개별랭킹!$A$2:$F$26,6,FALSE))</f>
        <v>30</v>
      </c>
      <c r="H22" s="9">
        <f>IF(ISNA(VLOOKUP($B22,개별랭킹!$B$2:$F$26,5,FALSE))=TRUE,30,VLOOKUP($B22,개별랭킹!$B$2:$F$26,5,FALSE))</f>
        <v>22</v>
      </c>
      <c r="I22" s="9">
        <f>IF(ISNA(VLOOKUP($B22,개별랭킹!$C$2:$F$26,4,FALSE))=TRUE,30,VLOOKUP($B22,개별랭킹!$C$2:$F$26,4,FALSE))</f>
        <v>19</v>
      </c>
      <c r="J22" s="8">
        <f>IF(ISNA(VLOOKUP($B22,개별랭킹!$D$2:$F$26,3,FALSE))=TRUE,30,VLOOKUP($B22,개별랭킹!$D$2:$F$26,3,FALSE))</f>
        <v>11</v>
      </c>
      <c r="K22" s="9">
        <f>IF(ISNA(VLOOKUP($B22,개별랭킹!$E$2:$F$26,2,FALSE))=TRUE,30,VLOOKUP($B22,개별랭킹!$E$2:$F$26,2,FALSE))</f>
        <v>23</v>
      </c>
      <c r="L22" s="4">
        <f t="shared" si="0"/>
        <v>105</v>
      </c>
    </row>
    <row r="23" spans="1:16" x14ac:dyDescent="0.3">
      <c r="A23" s="10">
        <v>21</v>
      </c>
      <c r="B23" s="1" t="s">
        <v>75</v>
      </c>
      <c r="C23" s="1" t="s">
        <v>62</v>
      </c>
      <c r="D23" s="1" t="s">
        <v>55</v>
      </c>
      <c r="E23" s="2">
        <v>33477</v>
      </c>
      <c r="F23" s="1" t="s">
        <v>76</v>
      </c>
      <c r="G23" s="4">
        <f>IF(ISNA(VLOOKUP($B23,개별랭킹!$A$2:$F$26,6,FALSE))=TRUE,30,VLOOKUP($B23,개별랭킹!$A$2:$F$26,6,FALSE))</f>
        <v>18</v>
      </c>
      <c r="H23" s="4">
        <f>IF(ISNA(VLOOKUP($B23,개별랭킹!$B$2:$F$26,5,FALSE))=TRUE,30,VLOOKUP($B23,개별랭킹!$B$2:$F$26,5,FALSE))</f>
        <v>30</v>
      </c>
      <c r="I23" s="9">
        <f>IF(ISNA(VLOOKUP($B23,개별랭킹!$C$2:$F$26,4,FALSE))=TRUE,30,VLOOKUP($B23,개별랭킹!$C$2:$F$26,4,FALSE))</f>
        <v>16</v>
      </c>
      <c r="J23" s="4">
        <f>IF(ISNA(VLOOKUP($B23,개별랭킹!$D$2:$F$26,3,FALSE))=TRUE,30,VLOOKUP($B23,개별랭킹!$D$2:$F$26,3,FALSE))</f>
        <v>23</v>
      </c>
      <c r="K23" s="4">
        <f>IF(ISNA(VLOOKUP($B23,개별랭킹!$E$2:$F$26,2,FALSE))=TRUE,30,VLOOKUP($B23,개별랭킹!$E$2:$F$26,2,FALSE))</f>
        <v>19</v>
      </c>
      <c r="L23" s="4">
        <f t="shared" si="0"/>
        <v>106</v>
      </c>
    </row>
    <row r="24" spans="1:16" x14ac:dyDescent="0.3">
      <c r="A24" s="10">
        <v>22</v>
      </c>
      <c r="B24" s="1" t="s">
        <v>51</v>
      </c>
      <c r="C24" s="1" t="s">
        <v>47</v>
      </c>
      <c r="D24" s="1" t="s">
        <v>52</v>
      </c>
      <c r="E24" s="2">
        <v>32194</v>
      </c>
      <c r="F24" s="1" t="s">
        <v>64</v>
      </c>
      <c r="G24" s="4">
        <f>IF(ISNA(VLOOKUP($B24,개별랭킹!$A$2:$F$26,6,FALSE))=TRUE,30,VLOOKUP($B24,개별랭킹!$A$2:$F$26,6,FALSE))</f>
        <v>30</v>
      </c>
      <c r="H24" s="9">
        <f>IF(ISNA(VLOOKUP($B24,개별랭킹!$B$2:$F$26,5,FALSE))=TRUE,30,VLOOKUP($B24,개별랭킹!$B$2:$F$26,5,FALSE))</f>
        <v>13</v>
      </c>
      <c r="I24" s="9">
        <f>IF(ISNA(VLOOKUP($B24,개별랭킹!$C$2:$F$26,4,FALSE))=TRUE,30,VLOOKUP($B24,개별랭킹!$C$2:$F$26,4,FALSE))</f>
        <v>25</v>
      </c>
      <c r="J24" s="8">
        <f>IF(ISNA(VLOOKUP($B24,개별랭킹!$D$2:$F$26,3,FALSE))=TRUE,30,VLOOKUP($B24,개별랭킹!$D$2:$F$26,3,FALSE))</f>
        <v>18</v>
      </c>
      <c r="K24" s="4">
        <f>IF(ISNA(VLOOKUP($B24,개별랭킹!$E$2:$F$26,2,FALSE))=TRUE,30,VLOOKUP($B24,개별랭킹!$E$2:$F$26,2,FALSE))</f>
        <v>21</v>
      </c>
      <c r="L24" s="4">
        <f t="shared" si="0"/>
        <v>107</v>
      </c>
    </row>
    <row r="25" spans="1:16" x14ac:dyDescent="0.3">
      <c r="A25" s="10">
        <v>23</v>
      </c>
      <c r="B25" s="1" t="s">
        <v>79</v>
      </c>
      <c r="C25" s="1" t="s">
        <v>123</v>
      </c>
      <c r="D25" s="1" t="s">
        <v>98</v>
      </c>
      <c r="E25" s="2">
        <v>32709</v>
      </c>
      <c r="F25" s="1" t="s">
        <v>99</v>
      </c>
      <c r="G25" s="4">
        <f>IF(ISNA(VLOOKUP($B25,개별랭킹!$A$2:$F$26,6,FALSE))=TRUE,30,VLOOKUP($B25,개별랭킹!$A$2:$F$26,6,FALSE))</f>
        <v>24</v>
      </c>
      <c r="H25" s="4">
        <f>IF(ISNA(VLOOKUP($B25,개별랭킹!$B$2:$F$26,5,FALSE))=TRUE,30,VLOOKUP($B25,개별랭킹!$B$2:$F$26,5,FALSE))</f>
        <v>30</v>
      </c>
      <c r="I25" s="9">
        <f>IF(ISNA(VLOOKUP($B25,개별랭킹!$C$2:$F$26,4,FALSE))=TRUE,30,VLOOKUP($B25,개별랭킹!$C$2:$F$26,4,FALSE))</f>
        <v>17</v>
      </c>
      <c r="J25" s="4">
        <f>IF(ISNA(VLOOKUP($B25,개별랭킹!$D$2:$F$26,3,FALSE))=TRUE,30,VLOOKUP($B25,개별랭킹!$D$2:$F$26,3,FALSE))</f>
        <v>19</v>
      </c>
      <c r="K25" s="4">
        <f>IF(ISNA(VLOOKUP($B25,개별랭킹!$E$2:$F$26,2,FALSE))=TRUE,30,VLOOKUP($B25,개별랭킹!$E$2:$F$26,2,FALSE))</f>
        <v>22</v>
      </c>
      <c r="L25" s="4">
        <f t="shared" si="0"/>
        <v>112</v>
      </c>
    </row>
    <row r="26" spans="1:16" x14ac:dyDescent="0.3">
      <c r="A26" s="10">
        <v>24</v>
      </c>
      <c r="B26" s="1" t="s">
        <v>22</v>
      </c>
      <c r="C26" s="1" t="s">
        <v>191</v>
      </c>
      <c r="D26" s="1" t="s">
        <v>40</v>
      </c>
      <c r="E26" s="2">
        <v>32629</v>
      </c>
      <c r="F26" s="1" t="s">
        <v>59</v>
      </c>
      <c r="G26" s="4">
        <f>IF(ISNA(VLOOKUP($B26,개별랭킹!$A$2:$F$26,6,FALSE))=TRUE,30,VLOOKUP($B26,개별랭킹!$A$2:$F$26,6,FALSE))</f>
        <v>30</v>
      </c>
      <c r="H26" s="9">
        <f>IF(ISNA(VLOOKUP($B26,개별랭킹!$B$2:$F$26,5,FALSE))=TRUE,30,VLOOKUP($B26,개별랭킹!$B$2:$F$26,5,FALSE))</f>
        <v>24</v>
      </c>
      <c r="I26" s="4">
        <f>IF(ISNA(VLOOKUP($B26,개별랭킹!$C$2:$F$26,4,FALSE))=TRUE,30,VLOOKUP($B26,개별랭킹!$C$2:$F$26,4,FALSE))</f>
        <v>30</v>
      </c>
      <c r="J26" s="4">
        <f>IF(ISNA(VLOOKUP($B26,개별랭킹!$D$2:$F$26,3,FALSE))=TRUE,30,VLOOKUP($B26,개별랭킹!$D$2:$F$26,3,FALSE))</f>
        <v>21</v>
      </c>
      <c r="K26" s="9">
        <f>IF(ISNA(VLOOKUP($B26,개별랭킹!$E$2:$F$26,2,FALSE))=TRUE,30,VLOOKUP($B26,개별랭킹!$E$2:$F$26,2,FALSE))</f>
        <v>20</v>
      </c>
      <c r="L26" s="4">
        <f t="shared" si="0"/>
        <v>125</v>
      </c>
    </row>
    <row r="27" spans="1:16" x14ac:dyDescent="0.3">
      <c r="A27" s="10">
        <v>25</v>
      </c>
      <c r="B27" s="1" t="s">
        <v>67</v>
      </c>
      <c r="C27" s="1" t="s">
        <v>69</v>
      </c>
      <c r="D27" s="1" t="s">
        <v>70</v>
      </c>
      <c r="E27" s="2">
        <v>32861</v>
      </c>
      <c r="F27" s="1" t="s">
        <v>71</v>
      </c>
      <c r="G27" s="9">
        <f>IF(ISNA(VLOOKUP($B27,개별랭킹!$A$2:$F$26,6,FALSE))=TRUE,30,VLOOKUP($B27,개별랭킹!$A$2:$F$26,6,FALSE))</f>
        <v>19</v>
      </c>
      <c r="H27" s="4">
        <f>IF(ISNA(VLOOKUP($B27,개별랭킹!$B$2:$F$26,5,FALSE))=TRUE,30,VLOOKUP($B27,개별랭킹!$B$2:$F$26,5,FALSE))</f>
        <v>20</v>
      </c>
      <c r="I27" s="4">
        <f>IF(ISNA(VLOOKUP($B27,개별랭킹!$C$2:$F$26,4,FALSE))=TRUE,30,VLOOKUP($B27,개별랭킹!$C$2:$F$26,4,FALSE))</f>
        <v>30</v>
      </c>
      <c r="J27" s="4">
        <f>IF(ISNA(VLOOKUP($B27,개별랭킹!$D$2:$F$26,3,FALSE))=TRUE,30,VLOOKUP($B27,개별랭킹!$D$2:$F$26,3,FALSE))</f>
        <v>30</v>
      </c>
      <c r="K27" s="4">
        <f>IF(ISNA(VLOOKUP($B27,개별랭킹!$E$2:$F$26,2,FALSE))=TRUE,30,VLOOKUP($B27,개별랭킹!$E$2:$F$26,2,FALSE))</f>
        <v>30</v>
      </c>
      <c r="L27" s="4">
        <f t="shared" si="0"/>
        <v>129</v>
      </c>
      <c r="P27" t="s">
        <v>221</v>
      </c>
    </row>
    <row r="28" spans="1:16" x14ac:dyDescent="0.3">
      <c r="A28" s="1">
        <v>26</v>
      </c>
      <c r="B28" s="1" t="s">
        <v>23</v>
      </c>
      <c r="C28" s="1" t="s">
        <v>37</v>
      </c>
      <c r="D28" s="1" t="s">
        <v>40</v>
      </c>
      <c r="E28" s="2">
        <v>32740</v>
      </c>
      <c r="F28" s="1" t="s">
        <v>102</v>
      </c>
      <c r="G28" s="4">
        <f>IF(ISNA(VLOOKUP($B28,개별랭킹!$A$2:$F$26,6,FALSE))=TRUE,30,VLOOKUP($B28,개별랭킹!$A$2:$F$26,6,FALSE))</f>
        <v>30</v>
      </c>
      <c r="H28" s="4">
        <f>IF(ISNA(VLOOKUP($B28,개별랭킹!$B$2:$F$26,5,FALSE))=TRUE,30,VLOOKUP($B28,개별랭킹!$B$2:$F$26,5,FALSE))</f>
        <v>30</v>
      </c>
      <c r="I28" s="4">
        <f>IF(ISNA(VLOOKUP($B28,개별랭킹!$C$2:$F$26,4,FALSE))=TRUE,30,VLOOKUP($B28,개별랭킹!$C$2:$F$26,4,FALSE))</f>
        <v>22</v>
      </c>
      <c r="J28" s="4">
        <f>IF(ISNA(VLOOKUP($B28,개별랭킹!$D$2:$F$26,3,FALSE))=TRUE,30,VLOOKUP($B28,개별랭킹!$D$2:$F$26,3,FALSE))</f>
        <v>20</v>
      </c>
      <c r="K28" s="4">
        <f>IF(ISNA(VLOOKUP($B28,개별랭킹!$E$2:$F$26,2,FALSE))=TRUE,30,VLOOKUP($B28,개별랭킹!$E$2:$F$26,2,FALSE))</f>
        <v>30</v>
      </c>
      <c r="L28" s="4">
        <f t="shared" si="0"/>
        <v>132</v>
      </c>
    </row>
    <row r="29" spans="1:16" x14ac:dyDescent="0.3">
      <c r="A29" s="1">
        <v>27</v>
      </c>
      <c r="B29" s="1" t="s">
        <v>81</v>
      </c>
      <c r="C29" s="1" t="s">
        <v>38</v>
      </c>
      <c r="D29" s="1" t="s">
        <v>55</v>
      </c>
      <c r="E29" s="2">
        <v>33713</v>
      </c>
      <c r="F29" s="1" t="s">
        <v>130</v>
      </c>
      <c r="G29" s="4">
        <f>IF(ISNA(VLOOKUP($B29,개별랭킹!$A$2:$F$26,6,FALSE))=TRUE,30,VLOOKUP($B29,개별랭킹!$A$2:$F$26,6,FALSE))</f>
        <v>22</v>
      </c>
      <c r="H29" s="4">
        <f>IF(ISNA(VLOOKUP($B29,개별랭킹!$B$2:$F$26,5,FALSE))=TRUE,30,VLOOKUP($B29,개별랭킹!$B$2:$F$26,5,FALSE))</f>
        <v>30</v>
      </c>
      <c r="I29" s="4">
        <f>IF(ISNA(VLOOKUP($B29,개별랭킹!$C$2:$F$26,4,FALSE))=TRUE,30,VLOOKUP($B29,개별랭킹!$C$2:$F$26,4,FALSE))</f>
        <v>24</v>
      </c>
      <c r="J29" s="4">
        <f>IF(ISNA(VLOOKUP($B29,개별랭킹!$D$2:$F$26,3,FALSE))=TRUE,30,VLOOKUP($B29,개별랭킹!$D$2:$F$26,3,FALSE))</f>
        <v>30</v>
      </c>
      <c r="K29" s="4">
        <f>IF(ISNA(VLOOKUP($B29,개별랭킹!$E$2:$F$26,2,FALSE))=TRUE,30,VLOOKUP($B29,개별랭킹!$E$2:$F$26,2,FALSE))</f>
        <v>30</v>
      </c>
      <c r="L29" s="4">
        <f t="shared" si="0"/>
        <v>136</v>
      </c>
    </row>
    <row r="30" spans="1:16" x14ac:dyDescent="0.3">
      <c r="A30" s="1">
        <v>28</v>
      </c>
      <c r="B30" s="1" t="s">
        <v>193</v>
      </c>
      <c r="C30" s="1" t="s">
        <v>209</v>
      </c>
      <c r="D30" s="1" t="s">
        <v>194</v>
      </c>
      <c r="E30" s="2">
        <v>33435</v>
      </c>
      <c r="F30" s="1" t="s">
        <v>195</v>
      </c>
      <c r="G30" s="4">
        <f>IF(ISNA(VLOOKUP($B30,개별랭킹!$A$2:$F$26,6,FALSE))=TRUE,30,VLOOKUP($B30,개별랭킹!$A$2:$F$26,6,FALSE))</f>
        <v>30</v>
      </c>
      <c r="H30" s="4">
        <f>IF(ISNA(VLOOKUP($B30,개별랭킹!$B$2:$F$26,5,FALSE))=TRUE,30,VLOOKUP($B30,개별랭킹!$B$2:$F$26,5,FALSE))</f>
        <v>30</v>
      </c>
      <c r="I30" s="4">
        <f>IF(ISNA(VLOOKUP($B30,개별랭킹!$C$2:$F$26,4,FALSE))=TRUE,30,VLOOKUP($B30,개별랭킹!$C$2:$F$26,4,FALSE))</f>
        <v>23</v>
      </c>
      <c r="J30" s="4">
        <f>IF(ISNA(VLOOKUP($B30,개별랭킹!$D$2:$F$26,3,FALSE))=TRUE,30,VLOOKUP($B30,개별랭킹!$D$2:$F$26,3,FALSE))</f>
        <v>30</v>
      </c>
      <c r="K30" s="4">
        <f>IF(ISNA(VLOOKUP($B30,개별랭킹!$E$2:$F$26,2,FALSE))=TRUE,30,VLOOKUP($B30,개별랭킹!$E$2:$F$26,2,FALSE))</f>
        <v>25</v>
      </c>
      <c r="L30" s="4">
        <f t="shared" si="0"/>
        <v>138</v>
      </c>
    </row>
    <row r="31" spans="1:16" x14ac:dyDescent="0.3">
      <c r="A31" s="1">
        <v>29</v>
      </c>
      <c r="B31" s="1" t="s">
        <v>84</v>
      </c>
      <c r="C31" s="1" t="s">
        <v>93</v>
      </c>
      <c r="D31" s="1" t="s">
        <v>55</v>
      </c>
      <c r="E31" s="2">
        <v>32144</v>
      </c>
      <c r="F31" s="1" t="s">
        <v>96</v>
      </c>
      <c r="G31" s="4">
        <f>IF(ISNA(VLOOKUP($B31,개별랭킹!$A$2:$F$26,6,FALSE))=TRUE,30,VLOOKUP($B31,개별랭킹!$A$2:$F$26,6,FALSE))</f>
        <v>30</v>
      </c>
      <c r="H31" s="4">
        <f>IF(ISNA(VLOOKUP($B31,개별랭킹!$B$2:$F$26,5,FALSE))=TRUE,30,VLOOKUP($B31,개별랭킹!$B$2:$F$26,5,FALSE))</f>
        <v>30</v>
      </c>
      <c r="I31" s="4">
        <f>IF(ISNA(VLOOKUP($B31,개별랭킹!$C$2:$F$26,4,FALSE))=TRUE,30,VLOOKUP($B31,개별랭킹!$C$2:$F$26,4,FALSE))</f>
        <v>20</v>
      </c>
      <c r="J31" s="4">
        <f>IF(ISNA(VLOOKUP($B31,개별랭킹!$D$2:$F$26,3,FALSE))=TRUE,30,VLOOKUP($B31,개별랭킹!$D$2:$F$26,3,FALSE))</f>
        <v>30</v>
      </c>
      <c r="K31" s="4">
        <f>IF(ISNA(VLOOKUP($B31,개별랭킹!$E$2:$F$26,2,FALSE))=TRUE,30,VLOOKUP($B31,개별랭킹!$E$2:$F$26,2,FALSE))</f>
        <v>30</v>
      </c>
      <c r="L31" s="4">
        <f t="shared" si="0"/>
        <v>140</v>
      </c>
    </row>
    <row r="32" spans="1:16" x14ac:dyDescent="0.3">
      <c r="A32" s="1">
        <v>30</v>
      </c>
      <c r="B32" s="1" t="s">
        <v>211</v>
      </c>
      <c r="C32" s="1" t="s">
        <v>214</v>
      </c>
      <c r="D32" s="1" t="s">
        <v>215</v>
      </c>
      <c r="E32" s="2">
        <v>33015</v>
      </c>
      <c r="F32" s="1" t="s">
        <v>217</v>
      </c>
      <c r="G32" s="4">
        <f>IF(ISNA(VLOOKUP($B32,개별랭킹!$A$2:$F$26,6,FALSE))=TRUE,30,VLOOKUP($B32,개별랭킹!$A$2:$F$26,6,FALSE))</f>
        <v>30</v>
      </c>
      <c r="H32" s="4">
        <f>IF(ISNA(VLOOKUP($B32,개별랭킹!$B$2:$F$26,5,FALSE))=TRUE,30,VLOOKUP($B32,개별랭킹!$B$2:$F$26,5,FALSE))</f>
        <v>21</v>
      </c>
      <c r="I32" s="4">
        <f>IF(ISNA(VLOOKUP($B32,개별랭킹!$C$2:$F$26,4,FALSE))=TRUE,30,VLOOKUP($B32,개별랭킹!$C$2:$F$26,4,FALSE))</f>
        <v>30</v>
      </c>
      <c r="J32" s="4">
        <f>IF(ISNA(VLOOKUP($B32,개별랭킹!$D$2:$F$26,3,FALSE))=TRUE,30,VLOOKUP($B32,개별랭킹!$D$2:$F$26,3,FALSE))</f>
        <v>30</v>
      </c>
      <c r="K32" s="4">
        <f>IF(ISNA(VLOOKUP($B32,개별랭킹!$E$2:$F$26,2,FALSE))=TRUE,30,VLOOKUP($B32,개별랭킹!$E$2:$F$26,2,FALSE))</f>
        <v>30</v>
      </c>
      <c r="L32" s="4">
        <f t="shared" si="0"/>
        <v>141</v>
      </c>
    </row>
    <row r="33" spans="1:12" x14ac:dyDescent="0.3">
      <c r="A33" s="1">
        <v>30</v>
      </c>
      <c r="B33" s="1" t="s">
        <v>26</v>
      </c>
      <c r="C33" s="1" t="s">
        <v>48</v>
      </c>
      <c r="D33" s="1" t="s">
        <v>41</v>
      </c>
      <c r="E33" s="2">
        <v>33940</v>
      </c>
      <c r="F33" s="1" t="s">
        <v>138</v>
      </c>
      <c r="G33" s="4">
        <f>IF(ISNA(VLOOKUP($B33,개별랭킹!$A$2:$F$26,6,FALSE))=TRUE,30,VLOOKUP($B33,개별랭킹!$A$2:$F$26,6,FALSE))</f>
        <v>21</v>
      </c>
      <c r="H33" s="4">
        <f>IF(ISNA(VLOOKUP($B33,개별랭킹!$B$2:$F$26,5,FALSE))=TRUE,30,VLOOKUP($B33,개별랭킹!$B$2:$F$26,5,FALSE))</f>
        <v>30</v>
      </c>
      <c r="I33" s="4">
        <f>IF(ISNA(VLOOKUP($B33,개별랭킹!$C$2:$F$26,4,FALSE))=TRUE,30,VLOOKUP($B33,개별랭킹!$C$2:$F$26,4,FALSE))</f>
        <v>30</v>
      </c>
      <c r="J33" s="4">
        <f>IF(ISNA(VLOOKUP($B33,개별랭킹!$D$2:$F$26,3,FALSE))=TRUE,30,VLOOKUP($B33,개별랭킹!$D$2:$F$26,3,FALSE))</f>
        <v>30</v>
      </c>
      <c r="K33" s="4">
        <f>IF(ISNA(VLOOKUP($B33,개별랭킹!$E$2:$F$26,2,FALSE))=TRUE,30,VLOOKUP($B33,개별랭킹!$E$2:$F$26,2,FALSE))</f>
        <v>30</v>
      </c>
      <c r="L33" s="4">
        <f t="shared" si="0"/>
        <v>141</v>
      </c>
    </row>
    <row r="34" spans="1:12" x14ac:dyDescent="0.3">
      <c r="A34" s="1">
        <v>32</v>
      </c>
      <c r="B34" s="1" t="s">
        <v>6</v>
      </c>
      <c r="C34" s="1" t="s">
        <v>48</v>
      </c>
      <c r="D34" s="1" t="s">
        <v>41</v>
      </c>
      <c r="E34" s="2">
        <v>31693</v>
      </c>
      <c r="F34" s="1" t="s">
        <v>59</v>
      </c>
      <c r="G34" s="4">
        <f>IF(ISNA(VLOOKUP($B34,개별랭킹!$A$2:$F$26,6,FALSE))=TRUE,30,VLOOKUP($B34,개별랭킹!$A$2:$F$26,6,FALSE))</f>
        <v>30</v>
      </c>
      <c r="H34" s="4">
        <f>IF(ISNA(VLOOKUP($B34,개별랭킹!$B$2:$F$26,5,FALSE))=TRUE,30,VLOOKUP($B34,개별랭킹!$B$2:$F$26,5,FALSE))</f>
        <v>23</v>
      </c>
      <c r="I34" s="4">
        <f>IF(ISNA(VLOOKUP($B34,개별랭킹!$C$2:$F$26,4,FALSE))=TRUE,30,VLOOKUP($B34,개별랭킹!$C$2:$F$26,4,FALSE))</f>
        <v>30</v>
      </c>
      <c r="J34" s="4">
        <f>IF(ISNA(VLOOKUP($B34,개별랭킹!$D$2:$F$26,3,FALSE))=TRUE,30,VLOOKUP($B34,개별랭킹!$D$2:$F$26,3,FALSE))</f>
        <v>30</v>
      </c>
      <c r="K34" s="4">
        <f>IF(ISNA(VLOOKUP($B34,개별랭킹!$E$2:$F$26,2,FALSE))=TRUE,30,VLOOKUP($B34,개별랭킹!$E$2:$F$26,2,FALSE))</f>
        <v>30</v>
      </c>
      <c r="L34" s="4">
        <f t="shared" si="0"/>
        <v>143</v>
      </c>
    </row>
    <row r="35" spans="1:12" x14ac:dyDescent="0.3">
      <c r="A35" s="1">
        <v>33</v>
      </c>
      <c r="B35" s="1" t="s">
        <v>72</v>
      </c>
      <c r="C35" s="1" t="s">
        <v>73</v>
      </c>
      <c r="D35" s="1" t="s">
        <v>70</v>
      </c>
      <c r="E35" s="2">
        <v>34227</v>
      </c>
      <c r="F35" s="1" t="s">
        <v>74</v>
      </c>
      <c r="G35" s="4">
        <f>IF(ISNA(VLOOKUP($B35,개별랭킹!$A$2:$F$26,6,FALSE))=TRUE,30,VLOOKUP($B35,개별랭킹!$A$2:$F$26,6,FALSE))</f>
        <v>30</v>
      </c>
      <c r="H35" s="4">
        <f>IF(ISNA(VLOOKUP($B35,개별랭킹!$B$2:$F$26,5,FALSE))=TRUE,30,VLOOKUP($B35,개별랭킹!$B$2:$F$26,5,FALSE))</f>
        <v>30</v>
      </c>
      <c r="I35" s="4">
        <f>IF(ISNA(VLOOKUP($B35,개별랭킹!$C$2:$F$26,4,FALSE))=TRUE,30,VLOOKUP($B35,개별랭킹!$C$2:$F$26,4,FALSE))</f>
        <v>30</v>
      </c>
      <c r="J35" s="4">
        <f>IF(ISNA(VLOOKUP($B35,개별랭킹!$D$2:$F$26,3,FALSE))=TRUE,30,VLOOKUP($B35,개별랭킹!$D$2:$F$26,3,FALSE))</f>
        <v>25</v>
      </c>
      <c r="K35" s="4">
        <f>IF(ISNA(VLOOKUP($B35,개별랭킹!$E$2:$F$26,2,FALSE))=TRUE,30,VLOOKUP($B35,개별랭킹!$E$2:$F$26,2,FALSE))</f>
        <v>30</v>
      </c>
      <c r="L35" s="4">
        <f t="shared" si="0"/>
        <v>145</v>
      </c>
    </row>
    <row r="36" spans="1:12" x14ac:dyDescent="0.3">
      <c r="A36" s="1">
        <v>33</v>
      </c>
      <c r="B36" s="1" t="s">
        <v>7</v>
      </c>
      <c r="C36" s="1" t="s">
        <v>37</v>
      </c>
      <c r="D36" s="1" t="s">
        <v>40</v>
      </c>
      <c r="E36" s="2">
        <v>32570</v>
      </c>
      <c r="F36" s="1" t="s">
        <v>108</v>
      </c>
      <c r="G36" s="4">
        <f>IF(ISNA(VLOOKUP($B36,개별랭킹!$A$2:$F$26,6,FALSE))=TRUE,30,VLOOKUP($B36,개별랭킹!$A$2:$F$26,6,FALSE))</f>
        <v>25</v>
      </c>
      <c r="H36" s="4">
        <f>IF(ISNA(VLOOKUP($B36,개별랭킹!$B$2:$F$26,5,FALSE))=TRUE,30,VLOOKUP($B36,개별랭킹!$B$2:$F$26,5,FALSE))</f>
        <v>30</v>
      </c>
      <c r="I36" s="4">
        <f>IF(ISNA(VLOOKUP($B36,개별랭킹!$C$2:$F$26,4,FALSE))=TRUE,30,VLOOKUP($B36,개별랭킹!$C$2:$F$26,4,FALSE))</f>
        <v>30</v>
      </c>
      <c r="J36" s="4">
        <f>IF(ISNA(VLOOKUP($B36,개별랭킹!$D$2:$F$26,3,FALSE))=TRUE,30,VLOOKUP($B36,개별랭킹!$D$2:$F$26,3,FALSE))</f>
        <v>30</v>
      </c>
      <c r="K36" s="4">
        <f>IF(ISNA(VLOOKUP($B36,개별랭킹!$E$2:$F$26,2,FALSE))=TRUE,30,VLOOKUP($B36,개별랭킹!$E$2:$F$26,2,FALSE))</f>
        <v>30</v>
      </c>
      <c r="L36" s="4">
        <f t="shared" si="0"/>
        <v>145</v>
      </c>
    </row>
    <row r="38" spans="1:12" x14ac:dyDescent="0.3">
      <c r="B38" s="12"/>
      <c r="C38" s="11" t="s">
        <v>219</v>
      </c>
    </row>
  </sheetData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zoomScale="80" zoomScaleNormal="80" workbookViewId="0">
      <selection activeCell="A28" sqref="A28"/>
    </sheetView>
  </sheetViews>
  <sheetFormatPr defaultRowHeight="16.5" x14ac:dyDescent="0.3"/>
  <cols>
    <col min="1" max="1" width="16" customWidth="1"/>
    <col min="2" max="3" width="16.75" customWidth="1"/>
    <col min="4" max="5" width="16.75" bestFit="1" customWidth="1"/>
    <col min="6" max="6" width="5.875" bestFit="1" customWidth="1"/>
  </cols>
  <sheetData>
    <row r="1" spans="1:6" x14ac:dyDescent="0.3">
      <c r="A1" s="5" t="s">
        <v>182</v>
      </c>
      <c r="B1" s="5" t="s">
        <v>188</v>
      </c>
      <c r="C1" s="5" t="s">
        <v>189</v>
      </c>
      <c r="D1" s="5" t="s">
        <v>187</v>
      </c>
      <c r="E1" s="5" t="s">
        <v>181</v>
      </c>
      <c r="F1" s="1" t="s">
        <v>190</v>
      </c>
    </row>
    <row r="2" spans="1:6" x14ac:dyDescent="0.3">
      <c r="A2" s="18" t="s">
        <v>8</v>
      </c>
      <c r="B2" s="18" t="s">
        <v>8</v>
      </c>
      <c r="C2" s="18" t="s">
        <v>8</v>
      </c>
      <c r="D2" s="18" t="s">
        <v>8</v>
      </c>
      <c r="E2" s="18" t="s">
        <v>8</v>
      </c>
      <c r="F2" s="1">
        <v>1</v>
      </c>
    </row>
    <row r="3" spans="1:6" x14ac:dyDescent="0.3">
      <c r="A3" s="18" t="s">
        <v>21</v>
      </c>
      <c r="B3" s="18" t="s">
        <v>27</v>
      </c>
      <c r="C3" s="18" t="s">
        <v>200</v>
      </c>
      <c r="D3" s="18" t="s">
        <v>27</v>
      </c>
      <c r="E3" s="18" t="s">
        <v>21</v>
      </c>
      <c r="F3" s="1">
        <v>2</v>
      </c>
    </row>
    <row r="4" spans="1:6" x14ac:dyDescent="0.3">
      <c r="A4" s="18" t="s">
        <v>27</v>
      </c>
      <c r="B4" s="18" t="s">
        <v>21</v>
      </c>
      <c r="C4" s="18" t="s">
        <v>201</v>
      </c>
      <c r="D4" s="18" t="s">
        <v>21</v>
      </c>
      <c r="E4" s="18" t="s">
        <v>27</v>
      </c>
      <c r="F4" s="1">
        <v>3</v>
      </c>
    </row>
    <row r="5" spans="1:6" x14ac:dyDescent="0.3">
      <c r="A5" s="18" t="s">
        <v>5</v>
      </c>
      <c r="B5" s="18" t="s">
        <v>5</v>
      </c>
      <c r="C5" s="18" t="s">
        <v>202</v>
      </c>
      <c r="D5" s="18" t="s">
        <v>5</v>
      </c>
      <c r="E5" s="18" t="s">
        <v>5</v>
      </c>
      <c r="F5" s="1">
        <v>4</v>
      </c>
    </row>
    <row r="6" spans="1:6" x14ac:dyDescent="0.3">
      <c r="A6" s="18" t="s">
        <v>171</v>
      </c>
      <c r="B6" s="18" t="s">
        <v>20</v>
      </c>
      <c r="C6" s="18" t="s">
        <v>203</v>
      </c>
      <c r="D6" s="18" t="s">
        <v>171</v>
      </c>
      <c r="E6" s="18" t="s">
        <v>0</v>
      </c>
      <c r="F6" s="1">
        <v>5</v>
      </c>
    </row>
    <row r="7" spans="1:6" x14ac:dyDescent="0.3">
      <c r="A7" s="18" t="s">
        <v>20</v>
      </c>
      <c r="B7" s="18" t="s">
        <v>171</v>
      </c>
      <c r="C7" s="18" t="s">
        <v>20</v>
      </c>
      <c r="D7" s="18" t="s">
        <v>20</v>
      </c>
      <c r="E7" s="18" t="s">
        <v>54</v>
      </c>
      <c r="F7" s="1">
        <v>6</v>
      </c>
    </row>
    <row r="8" spans="1:6" x14ac:dyDescent="0.3">
      <c r="A8" s="18" t="s">
        <v>0</v>
      </c>
      <c r="B8" s="18" t="s">
        <v>0</v>
      </c>
      <c r="C8" s="18" t="s">
        <v>0</v>
      </c>
      <c r="D8" s="18" t="s">
        <v>0</v>
      </c>
      <c r="E8" s="18" t="s">
        <v>20</v>
      </c>
      <c r="F8" s="1">
        <v>7</v>
      </c>
    </row>
    <row r="9" spans="1:6" x14ac:dyDescent="0.3">
      <c r="A9" s="18" t="s">
        <v>4</v>
      </c>
      <c r="B9" s="18" t="s">
        <v>4</v>
      </c>
      <c r="C9" s="18" t="s">
        <v>24</v>
      </c>
      <c r="D9" s="18" t="s">
        <v>4</v>
      </c>
      <c r="E9" s="18" t="s">
        <v>4</v>
      </c>
      <c r="F9" s="1">
        <v>8</v>
      </c>
    </row>
    <row r="10" spans="1:6" x14ac:dyDescent="0.3">
      <c r="A10" s="18" t="s">
        <v>172</v>
      </c>
      <c r="B10" s="18" t="s">
        <v>174</v>
      </c>
      <c r="C10" s="18" t="s">
        <v>4</v>
      </c>
      <c r="D10" s="18" t="s">
        <v>175</v>
      </c>
      <c r="E10" s="18" t="s">
        <v>24</v>
      </c>
      <c r="F10" s="1">
        <v>9</v>
      </c>
    </row>
    <row r="11" spans="1:6" x14ac:dyDescent="0.3">
      <c r="A11" s="18" t="s">
        <v>24</v>
      </c>
      <c r="B11" s="18" t="s">
        <v>24</v>
      </c>
      <c r="C11" s="18" t="s">
        <v>172</v>
      </c>
      <c r="D11" s="18" t="s">
        <v>53</v>
      </c>
      <c r="E11" s="18" t="s">
        <v>53</v>
      </c>
      <c r="F11" s="1">
        <v>10</v>
      </c>
    </row>
    <row r="12" spans="1:6" x14ac:dyDescent="0.3">
      <c r="A12" s="18" t="s">
        <v>173</v>
      </c>
      <c r="B12" s="18" t="s">
        <v>53</v>
      </c>
      <c r="C12" s="18" t="s">
        <v>204</v>
      </c>
      <c r="D12" s="18" t="s">
        <v>183</v>
      </c>
      <c r="E12" s="18" t="s">
        <v>66</v>
      </c>
      <c r="F12" s="1">
        <v>11</v>
      </c>
    </row>
    <row r="13" spans="1:6" x14ac:dyDescent="0.3">
      <c r="A13" s="18" t="s">
        <v>3</v>
      </c>
      <c r="B13" s="18" t="s">
        <v>172</v>
      </c>
      <c r="C13" s="18" t="s">
        <v>205</v>
      </c>
      <c r="D13" s="18" t="s">
        <v>24</v>
      </c>
      <c r="E13" s="18" t="s">
        <v>78</v>
      </c>
      <c r="F13" s="1">
        <v>12</v>
      </c>
    </row>
    <row r="14" spans="1:6" x14ac:dyDescent="0.3">
      <c r="A14" s="18" t="s">
        <v>174</v>
      </c>
      <c r="B14" s="18" t="s">
        <v>51</v>
      </c>
      <c r="C14" s="18" t="s">
        <v>53</v>
      </c>
      <c r="D14" s="18" t="s">
        <v>174</v>
      </c>
      <c r="E14" s="18" t="s">
        <v>77</v>
      </c>
      <c r="F14" s="1">
        <v>13</v>
      </c>
    </row>
    <row r="15" spans="1:6" x14ac:dyDescent="0.3">
      <c r="A15" s="18" t="s">
        <v>175</v>
      </c>
      <c r="B15" s="18" t="s">
        <v>175</v>
      </c>
      <c r="C15" s="18" t="s">
        <v>178</v>
      </c>
      <c r="D15" s="18" t="s">
        <v>178</v>
      </c>
      <c r="E15" s="18" t="s">
        <v>3</v>
      </c>
      <c r="F15" s="1">
        <v>14</v>
      </c>
    </row>
    <row r="16" spans="1:6" x14ac:dyDescent="0.3">
      <c r="A16" s="18" t="s">
        <v>9</v>
      </c>
      <c r="B16" s="18" t="s">
        <v>3</v>
      </c>
      <c r="C16" s="18" t="s">
        <v>173</v>
      </c>
      <c r="D16" s="18" t="s">
        <v>172</v>
      </c>
      <c r="E16" s="18" t="s">
        <v>199</v>
      </c>
      <c r="F16" s="1">
        <v>15</v>
      </c>
    </row>
    <row r="17" spans="1:6" x14ac:dyDescent="0.3">
      <c r="A17" s="18" t="s">
        <v>2</v>
      </c>
      <c r="B17" s="18" t="s">
        <v>9</v>
      </c>
      <c r="C17" s="18" t="s">
        <v>176</v>
      </c>
      <c r="D17" s="18" t="s">
        <v>173</v>
      </c>
      <c r="E17" s="18" t="s">
        <v>2</v>
      </c>
      <c r="F17" s="1">
        <v>16</v>
      </c>
    </row>
    <row r="18" spans="1:6" x14ac:dyDescent="0.3">
      <c r="A18" s="18" t="s">
        <v>53</v>
      </c>
      <c r="B18" s="18" t="s">
        <v>178</v>
      </c>
      <c r="C18" s="18" t="s">
        <v>180</v>
      </c>
      <c r="D18" s="18" t="s">
        <v>29</v>
      </c>
      <c r="E18" s="18" t="s">
        <v>9</v>
      </c>
      <c r="F18" s="1">
        <v>17</v>
      </c>
    </row>
    <row r="19" spans="1:6" x14ac:dyDescent="0.3">
      <c r="A19" s="18" t="s">
        <v>176</v>
      </c>
      <c r="B19" s="18" t="s">
        <v>2</v>
      </c>
      <c r="C19" s="18" t="s">
        <v>29</v>
      </c>
      <c r="D19" s="18" t="s">
        <v>51</v>
      </c>
      <c r="E19" s="18" t="s">
        <v>29</v>
      </c>
      <c r="F19" s="1">
        <v>18</v>
      </c>
    </row>
    <row r="20" spans="1:6" x14ac:dyDescent="0.3">
      <c r="A20" s="18" t="s">
        <v>177</v>
      </c>
      <c r="B20" s="18" t="s">
        <v>173</v>
      </c>
      <c r="C20" s="18" t="s">
        <v>207</v>
      </c>
      <c r="D20" s="18" t="s">
        <v>180</v>
      </c>
      <c r="E20" s="18" t="s">
        <v>75</v>
      </c>
      <c r="F20" s="1">
        <v>19</v>
      </c>
    </row>
    <row r="21" spans="1:6" x14ac:dyDescent="0.3">
      <c r="A21" s="18" t="s">
        <v>178</v>
      </c>
      <c r="B21" s="18" t="s">
        <v>177</v>
      </c>
      <c r="C21" s="18" t="s">
        <v>186</v>
      </c>
      <c r="D21" s="18" t="s">
        <v>23</v>
      </c>
      <c r="E21" s="18" t="s">
        <v>22</v>
      </c>
      <c r="F21" s="1">
        <v>20</v>
      </c>
    </row>
    <row r="22" spans="1:6" x14ac:dyDescent="0.3">
      <c r="A22" s="18" t="s">
        <v>26</v>
      </c>
      <c r="B22" s="18" t="s">
        <v>211</v>
      </c>
      <c r="C22" s="18" t="s">
        <v>3</v>
      </c>
      <c r="D22" s="18" t="s">
        <v>22</v>
      </c>
      <c r="E22" s="18" t="s">
        <v>51</v>
      </c>
      <c r="F22" s="1">
        <v>21</v>
      </c>
    </row>
    <row r="23" spans="1:6" x14ac:dyDescent="0.3">
      <c r="A23" s="18" t="s">
        <v>179</v>
      </c>
      <c r="B23" s="18" t="s">
        <v>213</v>
      </c>
      <c r="C23" s="18" t="s">
        <v>23</v>
      </c>
      <c r="D23" s="18" t="s">
        <v>2</v>
      </c>
      <c r="E23" s="18" t="s">
        <v>79</v>
      </c>
      <c r="F23" s="1">
        <v>22</v>
      </c>
    </row>
    <row r="24" spans="1:6" x14ac:dyDescent="0.3">
      <c r="A24" s="18" t="s">
        <v>29</v>
      </c>
      <c r="B24" s="18" t="s">
        <v>6</v>
      </c>
      <c r="C24" s="18" t="s">
        <v>192</v>
      </c>
      <c r="D24" s="18" t="s">
        <v>176</v>
      </c>
      <c r="E24" s="18" t="s">
        <v>88</v>
      </c>
      <c r="F24" s="1">
        <v>23</v>
      </c>
    </row>
    <row r="25" spans="1:6" x14ac:dyDescent="0.3">
      <c r="A25" s="18" t="s">
        <v>180</v>
      </c>
      <c r="B25" s="18" t="s">
        <v>22</v>
      </c>
      <c r="C25" s="18" t="s">
        <v>179</v>
      </c>
      <c r="D25" s="18" t="s">
        <v>9</v>
      </c>
      <c r="E25" s="18" t="s">
        <v>90</v>
      </c>
      <c r="F25" s="1">
        <v>24</v>
      </c>
    </row>
    <row r="26" spans="1:6" x14ac:dyDescent="0.3">
      <c r="A26" s="18" t="s">
        <v>7</v>
      </c>
      <c r="B26" s="18" t="s">
        <v>29</v>
      </c>
      <c r="C26" s="18" t="s">
        <v>51</v>
      </c>
      <c r="D26" s="18" t="s">
        <v>184</v>
      </c>
      <c r="E26" s="18" t="s">
        <v>208</v>
      </c>
      <c r="F26" s="1">
        <v>25</v>
      </c>
    </row>
    <row r="29" spans="1:6" x14ac:dyDescent="0.3">
      <c r="B29" t="s">
        <v>180</v>
      </c>
      <c r="D29" t="s">
        <v>185</v>
      </c>
      <c r="E29" t="s">
        <v>67</v>
      </c>
    </row>
    <row r="30" spans="1:6" x14ac:dyDescent="0.3">
      <c r="B30" t="s">
        <v>23</v>
      </c>
      <c r="D30" t="s">
        <v>6</v>
      </c>
      <c r="E30" t="s">
        <v>26</v>
      </c>
    </row>
    <row r="31" spans="1:6" x14ac:dyDescent="0.3">
      <c r="B31" t="s">
        <v>28</v>
      </c>
      <c r="D31" t="s">
        <v>186</v>
      </c>
      <c r="E31" t="s">
        <v>210</v>
      </c>
    </row>
    <row r="32" spans="1:6" x14ac:dyDescent="0.3">
      <c r="B32" t="s">
        <v>212</v>
      </c>
      <c r="D32" t="s">
        <v>67</v>
      </c>
      <c r="E32" t="s">
        <v>81</v>
      </c>
    </row>
    <row r="33" spans="2:5" x14ac:dyDescent="0.3">
      <c r="B33" t="s">
        <v>176</v>
      </c>
      <c r="D33" t="s">
        <v>7</v>
      </c>
      <c r="E33" t="s">
        <v>84</v>
      </c>
    </row>
    <row r="34" spans="2:5" x14ac:dyDescent="0.3">
      <c r="E34" t="s">
        <v>6</v>
      </c>
    </row>
  </sheetData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80" zoomScaleNormal="80" workbookViewId="0">
      <selection activeCell="D21" sqref="D21"/>
    </sheetView>
  </sheetViews>
  <sheetFormatPr defaultRowHeight="16.5" x14ac:dyDescent="0.3"/>
  <cols>
    <col min="1" max="1" width="13.75" bestFit="1" customWidth="1"/>
    <col min="2" max="2" width="10.125" bestFit="1" customWidth="1"/>
    <col min="3" max="3" width="22.625" bestFit="1" customWidth="1"/>
    <col min="4" max="4" width="22.5" bestFit="1" customWidth="1"/>
    <col min="5" max="5" width="19.125" bestFit="1" customWidth="1"/>
    <col min="6" max="6" width="31.75" bestFit="1" customWidth="1"/>
    <col min="7" max="7" width="4" customWidth="1"/>
    <col min="10" max="10" width="76" customWidth="1"/>
  </cols>
  <sheetData>
    <row r="1" spans="1:11" x14ac:dyDescent="0.3">
      <c r="A1" s="5"/>
      <c r="B1" s="13">
        <v>2008</v>
      </c>
      <c r="C1" s="13">
        <v>2009</v>
      </c>
      <c r="D1" s="13">
        <v>2010</v>
      </c>
      <c r="E1" s="13">
        <v>2011</v>
      </c>
      <c r="F1" s="13">
        <v>2012</v>
      </c>
      <c r="G1" s="13" t="s">
        <v>228</v>
      </c>
      <c r="I1" s="13" t="s">
        <v>265</v>
      </c>
      <c r="J1" s="13" t="s">
        <v>266</v>
      </c>
      <c r="K1" s="13" t="s">
        <v>264</v>
      </c>
    </row>
    <row r="2" spans="1:11" x14ac:dyDescent="0.3">
      <c r="A2" s="13" t="s">
        <v>229</v>
      </c>
      <c r="B2" s="5"/>
      <c r="C2" s="5" t="s">
        <v>233</v>
      </c>
      <c r="D2" s="5" t="s">
        <v>242</v>
      </c>
      <c r="E2" s="5" t="s">
        <v>235</v>
      </c>
      <c r="F2" s="5" t="s">
        <v>238</v>
      </c>
      <c r="G2" s="13">
        <v>7</v>
      </c>
      <c r="I2" s="13" t="s">
        <v>247</v>
      </c>
      <c r="J2" s="5" t="s">
        <v>256</v>
      </c>
      <c r="K2" s="14">
        <v>7</v>
      </c>
    </row>
    <row r="3" spans="1:11" x14ac:dyDescent="0.3">
      <c r="A3" s="13" t="s">
        <v>230</v>
      </c>
      <c r="B3" s="5"/>
      <c r="C3" s="5" t="s">
        <v>245</v>
      </c>
      <c r="D3" s="5" t="s">
        <v>243</v>
      </c>
      <c r="E3" s="5"/>
      <c r="F3" s="5"/>
      <c r="G3" s="13">
        <v>3</v>
      </c>
      <c r="I3" s="13" t="s">
        <v>248</v>
      </c>
      <c r="J3" s="5" t="s">
        <v>257</v>
      </c>
      <c r="K3" s="13">
        <v>1</v>
      </c>
    </row>
    <row r="4" spans="1:11" x14ac:dyDescent="0.3">
      <c r="A4" s="13" t="s">
        <v>231</v>
      </c>
      <c r="B4" s="5"/>
      <c r="C4" s="5" t="s">
        <v>239</v>
      </c>
      <c r="D4" s="5" t="s">
        <v>241</v>
      </c>
      <c r="E4" s="5" t="s">
        <v>237</v>
      </c>
      <c r="F4" s="5"/>
      <c r="G4" s="13">
        <v>3</v>
      </c>
      <c r="I4" s="16" t="s">
        <v>249</v>
      </c>
      <c r="J4" s="17" t="s">
        <v>260</v>
      </c>
      <c r="K4" s="16">
        <v>0</v>
      </c>
    </row>
    <row r="5" spans="1:11" x14ac:dyDescent="0.3">
      <c r="A5" s="13" t="s">
        <v>232</v>
      </c>
      <c r="B5" s="5"/>
      <c r="C5" s="5" t="s">
        <v>236</v>
      </c>
      <c r="D5" s="5" t="s">
        <v>246</v>
      </c>
      <c r="E5" s="5"/>
      <c r="F5" s="5"/>
      <c r="G5" s="13">
        <v>3</v>
      </c>
      <c r="I5" s="13" t="s">
        <v>250</v>
      </c>
      <c r="J5" s="5" t="s">
        <v>258</v>
      </c>
      <c r="K5" s="13">
        <v>1</v>
      </c>
    </row>
    <row r="6" spans="1:11" x14ac:dyDescent="0.3">
      <c r="A6" s="13" t="s">
        <v>267</v>
      </c>
      <c r="B6" s="5" t="s">
        <v>234</v>
      </c>
      <c r="C6" s="5" t="s">
        <v>240</v>
      </c>
      <c r="D6" s="5" t="s">
        <v>244</v>
      </c>
      <c r="E6" s="5"/>
      <c r="F6" s="5"/>
      <c r="G6" s="13">
        <v>4</v>
      </c>
      <c r="I6" s="13" t="s">
        <v>251</v>
      </c>
      <c r="J6" s="5" t="s">
        <v>263</v>
      </c>
      <c r="K6" s="13">
        <v>3</v>
      </c>
    </row>
    <row r="7" spans="1:11" x14ac:dyDescent="0.3">
      <c r="A7" s="13" t="s">
        <v>268</v>
      </c>
      <c r="B7" s="5"/>
      <c r="C7" s="5"/>
      <c r="D7" s="5"/>
      <c r="E7" s="5"/>
      <c r="F7" s="5"/>
      <c r="G7" s="13">
        <v>0</v>
      </c>
      <c r="I7" s="13" t="s">
        <v>252</v>
      </c>
      <c r="J7" s="5" t="s">
        <v>259</v>
      </c>
      <c r="K7" s="13">
        <v>2</v>
      </c>
    </row>
    <row r="8" spans="1:11" x14ac:dyDescent="0.3">
      <c r="A8" s="13" t="s">
        <v>228</v>
      </c>
      <c r="B8" s="13">
        <v>1</v>
      </c>
      <c r="C8" s="13">
        <v>6</v>
      </c>
      <c r="D8" s="13">
        <v>8</v>
      </c>
      <c r="E8" s="13">
        <v>2</v>
      </c>
      <c r="F8" s="13">
        <v>3</v>
      </c>
      <c r="G8" s="13">
        <v>20</v>
      </c>
      <c r="I8" s="13" t="s">
        <v>253</v>
      </c>
      <c r="J8" s="5" t="s">
        <v>261</v>
      </c>
      <c r="K8" s="13">
        <v>2</v>
      </c>
    </row>
    <row r="9" spans="1:11" x14ac:dyDescent="0.3">
      <c r="I9" s="13" t="s">
        <v>254</v>
      </c>
      <c r="J9" s="5" t="s">
        <v>262</v>
      </c>
      <c r="K9" s="13">
        <v>3</v>
      </c>
    </row>
    <row r="10" spans="1:11" x14ac:dyDescent="0.3">
      <c r="I10" s="13" t="s">
        <v>255</v>
      </c>
      <c r="J10" s="5" t="s">
        <v>234</v>
      </c>
      <c r="K10" s="13">
        <v>1</v>
      </c>
    </row>
    <row r="17" spans="10:10" x14ac:dyDescent="0.3">
      <c r="J17" s="15"/>
    </row>
  </sheetData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4"/>
  <sheetViews>
    <sheetView zoomScale="80" zoomScaleNormal="80" workbookViewId="0">
      <pane ySplit="1" topLeftCell="A2" activePane="bottomLeft" state="frozen"/>
      <selection pane="bottomLeft" activeCell="G24" sqref="G24"/>
    </sheetView>
  </sheetViews>
  <sheetFormatPr defaultRowHeight="16.5" x14ac:dyDescent="0.3"/>
  <cols>
    <col min="1" max="1" width="3.875" customWidth="1"/>
    <col min="2" max="2" width="19.375" bestFit="1" customWidth="1"/>
    <col min="4" max="4" width="4.875" bestFit="1" customWidth="1"/>
    <col min="5" max="5" width="12.75" bestFit="1" customWidth="1"/>
    <col min="6" max="6" width="18.625" customWidth="1"/>
    <col min="7" max="7" width="32.75" bestFit="1" customWidth="1"/>
    <col min="8" max="8" width="14.375" bestFit="1" customWidth="1"/>
    <col min="9" max="9" width="14.875" bestFit="1" customWidth="1"/>
  </cols>
  <sheetData>
    <row r="1" spans="2:9" x14ac:dyDescent="0.3">
      <c r="B1" t="s">
        <v>31</v>
      </c>
      <c r="C1" t="s">
        <v>32</v>
      </c>
      <c r="D1" t="s">
        <v>33</v>
      </c>
      <c r="E1" t="s">
        <v>34</v>
      </c>
      <c r="F1" t="s">
        <v>35</v>
      </c>
      <c r="G1" t="s">
        <v>104</v>
      </c>
      <c r="H1" t="s">
        <v>105</v>
      </c>
      <c r="I1" t="s">
        <v>94</v>
      </c>
    </row>
    <row r="2" spans="2:9" x14ac:dyDescent="0.3">
      <c r="B2" t="s">
        <v>8</v>
      </c>
      <c r="C2" t="s">
        <v>36</v>
      </c>
      <c r="D2" t="s">
        <v>41</v>
      </c>
      <c r="E2" s="6">
        <v>33774</v>
      </c>
      <c r="F2" t="s">
        <v>226</v>
      </c>
      <c r="G2" t="s">
        <v>225</v>
      </c>
      <c r="H2" s="7">
        <v>145000</v>
      </c>
    </row>
    <row r="3" spans="2:9" x14ac:dyDescent="0.3">
      <c r="B3" t="s">
        <v>21</v>
      </c>
      <c r="C3" t="s">
        <v>37</v>
      </c>
      <c r="D3" t="s">
        <v>40</v>
      </c>
      <c r="E3" s="6">
        <v>33022</v>
      </c>
      <c r="F3" t="s">
        <v>57</v>
      </c>
      <c r="G3" t="s">
        <v>156</v>
      </c>
      <c r="H3" s="7"/>
      <c r="I3" t="s">
        <v>95</v>
      </c>
    </row>
    <row r="4" spans="2:9" x14ac:dyDescent="0.3">
      <c r="B4" t="s">
        <v>27</v>
      </c>
      <c r="C4" t="s">
        <v>37</v>
      </c>
      <c r="D4" t="s">
        <v>40</v>
      </c>
      <c r="E4" s="6">
        <v>33156</v>
      </c>
      <c r="F4" t="s">
        <v>61</v>
      </c>
      <c r="G4" t="s">
        <v>151</v>
      </c>
      <c r="H4" s="7">
        <v>2875000</v>
      </c>
      <c r="I4" t="s">
        <v>95</v>
      </c>
    </row>
    <row r="5" spans="2:9" x14ac:dyDescent="0.3">
      <c r="B5" t="s">
        <v>5</v>
      </c>
      <c r="C5" t="s">
        <v>37</v>
      </c>
      <c r="D5" t="s">
        <v>40</v>
      </c>
      <c r="E5" s="6">
        <v>33502</v>
      </c>
      <c r="F5" t="s">
        <v>60</v>
      </c>
      <c r="G5" t="s">
        <v>224</v>
      </c>
      <c r="H5" s="7">
        <v>1500000</v>
      </c>
    </row>
    <row r="6" spans="2:9" x14ac:dyDescent="0.3">
      <c r="B6" t="s">
        <v>0</v>
      </c>
      <c r="C6" t="s">
        <v>44</v>
      </c>
      <c r="D6" t="s">
        <v>43</v>
      </c>
      <c r="E6" s="6">
        <v>32386</v>
      </c>
      <c r="F6" t="s">
        <v>59</v>
      </c>
      <c r="G6" t="s">
        <v>140</v>
      </c>
      <c r="H6" s="7"/>
      <c r="I6" t="s">
        <v>95</v>
      </c>
    </row>
    <row r="7" spans="2:9" x14ac:dyDescent="0.3">
      <c r="B7" t="s">
        <v>54</v>
      </c>
      <c r="C7" t="s">
        <v>39</v>
      </c>
      <c r="D7" t="s">
        <v>55</v>
      </c>
      <c r="E7" s="6">
        <v>33420</v>
      </c>
      <c r="F7" t="s">
        <v>58</v>
      </c>
      <c r="G7" t="s">
        <v>150</v>
      </c>
      <c r="H7" s="7">
        <v>1900000</v>
      </c>
    </row>
    <row r="8" spans="2:9" x14ac:dyDescent="0.3">
      <c r="B8" t="s">
        <v>20</v>
      </c>
      <c r="C8" t="s">
        <v>42</v>
      </c>
      <c r="D8" t="s">
        <v>43</v>
      </c>
      <c r="E8" s="6">
        <v>33156</v>
      </c>
      <c r="F8" t="s">
        <v>56</v>
      </c>
      <c r="G8" t="s">
        <v>143</v>
      </c>
      <c r="H8" s="7">
        <v>1300000</v>
      </c>
    </row>
    <row r="9" spans="2:9" x14ac:dyDescent="0.3">
      <c r="B9" t="s">
        <v>4</v>
      </c>
      <c r="C9" t="s">
        <v>37</v>
      </c>
      <c r="D9" t="s">
        <v>40</v>
      </c>
      <c r="E9" s="6">
        <v>33805</v>
      </c>
      <c r="F9" t="s">
        <v>114</v>
      </c>
      <c r="G9" t="s">
        <v>116</v>
      </c>
      <c r="H9" s="7">
        <v>1300000</v>
      </c>
    </row>
    <row r="10" spans="2:9" x14ac:dyDescent="0.3">
      <c r="B10" t="s">
        <v>24</v>
      </c>
      <c r="C10" t="s">
        <v>36</v>
      </c>
      <c r="D10" t="s">
        <v>40</v>
      </c>
      <c r="E10" s="6">
        <v>33607</v>
      </c>
      <c r="F10" t="s">
        <v>114</v>
      </c>
      <c r="G10" t="s">
        <v>115</v>
      </c>
      <c r="H10" s="7"/>
    </row>
    <row r="11" spans="2:9" x14ac:dyDescent="0.3">
      <c r="B11" t="s">
        <v>53</v>
      </c>
      <c r="C11" t="s">
        <v>97</v>
      </c>
      <c r="D11" t="s">
        <v>43</v>
      </c>
      <c r="E11" s="6">
        <v>32728</v>
      </c>
      <c r="F11" t="s">
        <v>96</v>
      </c>
      <c r="G11" t="s">
        <v>159</v>
      </c>
      <c r="H11" s="7"/>
    </row>
    <row r="12" spans="2:9" x14ac:dyDescent="0.3">
      <c r="B12" t="s">
        <v>66</v>
      </c>
      <c r="C12" t="s">
        <v>62</v>
      </c>
      <c r="D12" t="s">
        <v>55</v>
      </c>
      <c r="E12" s="6">
        <v>34529</v>
      </c>
      <c r="F12" t="s">
        <v>130</v>
      </c>
      <c r="G12" t="s">
        <v>135</v>
      </c>
      <c r="H12" s="7">
        <v>1600000</v>
      </c>
    </row>
    <row r="13" spans="2:9" x14ac:dyDescent="0.3">
      <c r="B13" t="s">
        <v>78</v>
      </c>
      <c r="C13" t="s">
        <v>144</v>
      </c>
      <c r="D13" t="s">
        <v>55</v>
      </c>
      <c r="E13" s="6">
        <v>32440</v>
      </c>
      <c r="F13" t="s">
        <v>145</v>
      </c>
      <c r="G13" t="s">
        <v>146</v>
      </c>
      <c r="H13" s="7"/>
    </row>
    <row r="14" spans="2:9" x14ac:dyDescent="0.3">
      <c r="B14" t="s">
        <v>3</v>
      </c>
      <c r="C14" t="s">
        <v>45</v>
      </c>
      <c r="D14" t="s">
        <v>40</v>
      </c>
      <c r="E14" s="6">
        <v>32703</v>
      </c>
      <c r="F14" t="s">
        <v>101</v>
      </c>
      <c r="G14" t="s">
        <v>160</v>
      </c>
      <c r="H14" s="7">
        <v>625000</v>
      </c>
    </row>
    <row r="15" spans="2:9" x14ac:dyDescent="0.3">
      <c r="B15" t="s">
        <v>2</v>
      </c>
      <c r="C15" t="s">
        <v>47</v>
      </c>
      <c r="D15" t="s">
        <v>41</v>
      </c>
      <c r="E15" s="6">
        <v>32555</v>
      </c>
      <c r="F15" t="s">
        <v>103</v>
      </c>
      <c r="G15" t="s">
        <v>157</v>
      </c>
      <c r="H15" s="7">
        <v>140000</v>
      </c>
    </row>
    <row r="16" spans="2:9" x14ac:dyDescent="0.3">
      <c r="B16" t="s">
        <v>77</v>
      </c>
      <c r="C16" t="s">
        <v>110</v>
      </c>
      <c r="D16" t="s">
        <v>111</v>
      </c>
      <c r="E16" s="6">
        <v>32873</v>
      </c>
      <c r="F16" t="s">
        <v>71</v>
      </c>
      <c r="G16" t="s">
        <v>223</v>
      </c>
      <c r="H16" s="7"/>
    </row>
    <row r="17" spans="2:9" x14ac:dyDescent="0.3">
      <c r="B17" t="s">
        <v>199</v>
      </c>
      <c r="C17" t="s">
        <v>62</v>
      </c>
      <c r="D17" t="s">
        <v>55</v>
      </c>
      <c r="E17" s="6">
        <v>33252</v>
      </c>
      <c r="F17" t="s">
        <v>63</v>
      </c>
      <c r="G17" t="s">
        <v>119</v>
      </c>
      <c r="H17" s="7">
        <v>1430400</v>
      </c>
    </row>
    <row r="18" spans="2:9" x14ac:dyDescent="0.3">
      <c r="B18" t="s">
        <v>29</v>
      </c>
      <c r="C18" t="s">
        <v>127</v>
      </c>
      <c r="D18" t="s">
        <v>40</v>
      </c>
      <c r="E18" s="6">
        <v>33817</v>
      </c>
      <c r="F18" t="s">
        <v>76</v>
      </c>
      <c r="G18" t="s">
        <v>222</v>
      </c>
      <c r="H18" s="7"/>
    </row>
    <row r="19" spans="2:9" x14ac:dyDescent="0.3">
      <c r="B19" t="s">
        <v>9</v>
      </c>
      <c r="C19" t="s">
        <v>46</v>
      </c>
      <c r="D19" t="s">
        <v>40</v>
      </c>
      <c r="E19" s="6">
        <v>32273</v>
      </c>
      <c r="F19" t="s">
        <v>65</v>
      </c>
      <c r="G19" t="s">
        <v>155</v>
      </c>
      <c r="H19" s="7">
        <v>157500</v>
      </c>
      <c r="I19" t="s">
        <v>95</v>
      </c>
    </row>
    <row r="20" spans="2:9" x14ac:dyDescent="0.3">
      <c r="B20" t="s">
        <v>75</v>
      </c>
      <c r="C20" t="s">
        <v>62</v>
      </c>
      <c r="D20" t="s">
        <v>55</v>
      </c>
      <c r="E20" s="6">
        <v>33477</v>
      </c>
      <c r="F20" t="s">
        <v>76</v>
      </c>
      <c r="G20" t="s">
        <v>128</v>
      </c>
      <c r="H20" s="7">
        <v>678790</v>
      </c>
    </row>
    <row r="21" spans="2:9" x14ac:dyDescent="0.3">
      <c r="B21" t="s">
        <v>22</v>
      </c>
      <c r="C21" t="s">
        <v>45</v>
      </c>
      <c r="D21" t="s">
        <v>40</v>
      </c>
      <c r="E21" s="6">
        <v>32629</v>
      </c>
      <c r="F21" t="s">
        <v>61</v>
      </c>
      <c r="G21" t="s">
        <v>166</v>
      </c>
      <c r="H21" s="7"/>
      <c r="I21" t="s">
        <v>95</v>
      </c>
    </row>
    <row r="22" spans="2:9" x14ac:dyDescent="0.3">
      <c r="B22" t="s">
        <v>79</v>
      </c>
      <c r="C22" t="s">
        <v>124</v>
      </c>
      <c r="D22" t="s">
        <v>98</v>
      </c>
      <c r="E22" s="6">
        <v>32709</v>
      </c>
      <c r="F22" t="s">
        <v>100</v>
      </c>
      <c r="G22" t="s">
        <v>142</v>
      </c>
      <c r="H22" s="7"/>
      <c r="I22" t="s">
        <v>95</v>
      </c>
    </row>
    <row r="23" spans="2:9" x14ac:dyDescent="0.3">
      <c r="B23" t="s">
        <v>51</v>
      </c>
      <c r="C23" t="s">
        <v>47</v>
      </c>
      <c r="D23" t="s">
        <v>52</v>
      </c>
      <c r="E23" s="6">
        <v>32194</v>
      </c>
      <c r="F23" t="s">
        <v>64</v>
      </c>
      <c r="G23" t="s">
        <v>107</v>
      </c>
      <c r="H23" s="7">
        <v>40000</v>
      </c>
    </row>
    <row r="24" spans="2:9" x14ac:dyDescent="0.3">
      <c r="B24" t="s">
        <v>88</v>
      </c>
      <c r="C24" t="s">
        <v>68</v>
      </c>
      <c r="D24" t="s">
        <v>98</v>
      </c>
      <c r="E24" s="6">
        <v>32185</v>
      </c>
      <c r="F24" t="s">
        <v>99</v>
      </c>
      <c r="G24" t="s">
        <v>147</v>
      </c>
      <c r="H24" s="7"/>
    </row>
    <row r="25" spans="2:9" x14ac:dyDescent="0.3">
      <c r="B25" t="s">
        <v>23</v>
      </c>
      <c r="C25" t="s">
        <v>37</v>
      </c>
      <c r="D25" t="s">
        <v>40</v>
      </c>
      <c r="E25" s="6">
        <v>32740</v>
      </c>
      <c r="F25" t="s">
        <v>102</v>
      </c>
      <c r="G25" t="s">
        <v>161</v>
      </c>
      <c r="H25" s="7"/>
    </row>
    <row r="26" spans="2:9" x14ac:dyDescent="0.3">
      <c r="B26" t="s">
        <v>67</v>
      </c>
      <c r="C26" t="s">
        <v>69</v>
      </c>
      <c r="D26" t="s">
        <v>70</v>
      </c>
      <c r="E26" s="6">
        <v>32861</v>
      </c>
      <c r="F26" t="s">
        <v>71</v>
      </c>
      <c r="G26" t="s">
        <v>109</v>
      </c>
      <c r="H26" s="7">
        <v>1600000</v>
      </c>
    </row>
    <row r="27" spans="2:9" x14ac:dyDescent="0.3">
      <c r="B27" t="s">
        <v>90</v>
      </c>
      <c r="C27" t="s">
        <v>120</v>
      </c>
      <c r="D27" t="s">
        <v>111</v>
      </c>
      <c r="E27" s="6">
        <v>32777</v>
      </c>
      <c r="F27" t="s">
        <v>121</v>
      </c>
      <c r="G27" t="s">
        <v>122</v>
      </c>
      <c r="H27" s="7"/>
    </row>
    <row r="28" spans="2:9" x14ac:dyDescent="0.3">
      <c r="B28" t="s">
        <v>26</v>
      </c>
      <c r="C28" t="s">
        <v>48</v>
      </c>
      <c r="D28" t="s">
        <v>41</v>
      </c>
      <c r="E28" s="6">
        <v>33940</v>
      </c>
      <c r="F28" t="s">
        <v>138</v>
      </c>
      <c r="G28" t="s">
        <v>137</v>
      </c>
      <c r="H28" s="7">
        <v>1275000</v>
      </c>
    </row>
    <row r="29" spans="2:9" x14ac:dyDescent="0.3">
      <c r="B29" t="s">
        <v>6</v>
      </c>
      <c r="C29" t="s">
        <v>48</v>
      </c>
      <c r="D29" t="s">
        <v>41</v>
      </c>
      <c r="E29" s="6">
        <v>31693</v>
      </c>
      <c r="F29" t="s">
        <v>61</v>
      </c>
      <c r="G29" t="s">
        <v>152</v>
      </c>
      <c r="H29" s="7"/>
      <c r="I29" t="s">
        <v>95</v>
      </c>
    </row>
    <row r="30" spans="2:9" x14ac:dyDescent="0.3">
      <c r="B30" t="s">
        <v>80</v>
      </c>
      <c r="C30" t="s">
        <v>129</v>
      </c>
      <c r="D30" t="s">
        <v>153</v>
      </c>
      <c r="E30" s="6">
        <v>31952</v>
      </c>
      <c r="F30" t="s">
        <v>61</v>
      </c>
      <c r="G30" t="s">
        <v>154</v>
      </c>
      <c r="H30" s="7"/>
      <c r="I30" t="s">
        <v>218</v>
      </c>
    </row>
    <row r="31" spans="2:9" x14ac:dyDescent="0.3">
      <c r="B31" t="s">
        <v>81</v>
      </c>
      <c r="C31" t="s">
        <v>38</v>
      </c>
      <c r="D31" t="s">
        <v>55</v>
      </c>
      <c r="E31" s="6">
        <v>33713</v>
      </c>
      <c r="F31" t="s">
        <v>130</v>
      </c>
      <c r="G31" t="s">
        <v>131</v>
      </c>
      <c r="H31" s="7"/>
    </row>
    <row r="32" spans="2:9" x14ac:dyDescent="0.3">
      <c r="B32" t="s">
        <v>82</v>
      </c>
      <c r="C32" t="s">
        <v>93</v>
      </c>
      <c r="D32" t="s">
        <v>55</v>
      </c>
      <c r="E32" s="6">
        <v>33926</v>
      </c>
      <c r="F32" t="s">
        <v>117</v>
      </c>
      <c r="G32" t="s">
        <v>118</v>
      </c>
      <c r="H32" s="7"/>
    </row>
    <row r="33" spans="2:9" x14ac:dyDescent="0.3">
      <c r="B33" t="s">
        <v>83</v>
      </c>
      <c r="C33" t="s">
        <v>69</v>
      </c>
      <c r="D33" t="s">
        <v>55</v>
      </c>
      <c r="E33" s="6">
        <v>34118</v>
      </c>
      <c r="F33" t="s">
        <v>130</v>
      </c>
      <c r="G33" t="s">
        <v>136</v>
      </c>
      <c r="H33" s="7">
        <v>510000</v>
      </c>
    </row>
    <row r="34" spans="2:9" x14ac:dyDescent="0.3">
      <c r="B34" t="s">
        <v>84</v>
      </c>
      <c r="C34" t="s">
        <v>93</v>
      </c>
      <c r="D34" t="s">
        <v>55</v>
      </c>
      <c r="E34" s="6">
        <v>32144</v>
      </c>
      <c r="F34" t="s">
        <v>96</v>
      </c>
      <c r="G34" t="s">
        <v>158</v>
      </c>
      <c r="H34" s="7">
        <v>170000</v>
      </c>
      <c r="I34" t="s">
        <v>95</v>
      </c>
    </row>
    <row r="35" spans="2:9" x14ac:dyDescent="0.3">
      <c r="B35" t="s">
        <v>85</v>
      </c>
      <c r="C35" t="s">
        <v>123</v>
      </c>
      <c r="D35" t="s">
        <v>98</v>
      </c>
      <c r="E35" s="6">
        <v>33226</v>
      </c>
      <c r="F35" t="s">
        <v>76</v>
      </c>
      <c r="G35" t="s">
        <v>125</v>
      </c>
      <c r="H35" s="7">
        <v>404400</v>
      </c>
    </row>
    <row r="36" spans="2:9" x14ac:dyDescent="0.3">
      <c r="B36" t="s">
        <v>86</v>
      </c>
      <c r="C36" t="s">
        <v>73</v>
      </c>
      <c r="D36" t="s">
        <v>55</v>
      </c>
      <c r="E36" s="6">
        <v>32500</v>
      </c>
      <c r="F36" t="s">
        <v>96</v>
      </c>
      <c r="G36" t="s">
        <v>149</v>
      </c>
      <c r="H36" s="7"/>
    </row>
    <row r="37" spans="2:9" x14ac:dyDescent="0.3">
      <c r="B37" t="s">
        <v>87</v>
      </c>
      <c r="C37" t="s">
        <v>73</v>
      </c>
      <c r="D37" t="s">
        <v>70</v>
      </c>
      <c r="E37" s="6">
        <v>33951</v>
      </c>
      <c r="F37" t="s">
        <v>133</v>
      </c>
      <c r="G37" t="s">
        <v>132</v>
      </c>
      <c r="H37" s="7">
        <v>150000</v>
      </c>
    </row>
    <row r="38" spans="2:9" x14ac:dyDescent="0.3">
      <c r="B38" t="s">
        <v>89</v>
      </c>
      <c r="C38" t="s">
        <v>38</v>
      </c>
      <c r="D38" t="s">
        <v>55</v>
      </c>
      <c r="E38" s="6">
        <v>33438</v>
      </c>
      <c r="F38" t="s">
        <v>133</v>
      </c>
      <c r="G38" t="s">
        <v>134</v>
      </c>
      <c r="H38" s="7"/>
    </row>
    <row r="39" spans="2:9" x14ac:dyDescent="0.3">
      <c r="B39" t="s">
        <v>72</v>
      </c>
      <c r="C39" t="s">
        <v>73</v>
      </c>
      <c r="D39" t="s">
        <v>70</v>
      </c>
      <c r="E39" s="6">
        <v>34227</v>
      </c>
      <c r="F39" t="s">
        <v>74</v>
      </c>
      <c r="G39" t="s">
        <v>139</v>
      </c>
      <c r="H39" s="7">
        <v>700000</v>
      </c>
    </row>
    <row r="40" spans="2:9" x14ac:dyDescent="0.3">
      <c r="B40" t="s">
        <v>91</v>
      </c>
      <c r="C40" t="s">
        <v>93</v>
      </c>
      <c r="D40" t="s">
        <v>55</v>
      </c>
      <c r="E40" s="6">
        <v>32538</v>
      </c>
      <c r="F40" t="s">
        <v>96</v>
      </c>
      <c r="G40" t="s">
        <v>148</v>
      </c>
      <c r="H40" s="7"/>
      <c r="I40" t="s">
        <v>95</v>
      </c>
    </row>
    <row r="41" spans="2:9" x14ac:dyDescent="0.3">
      <c r="B41" t="s">
        <v>92</v>
      </c>
      <c r="C41" t="s">
        <v>93</v>
      </c>
      <c r="D41" t="s">
        <v>55</v>
      </c>
      <c r="E41" s="6">
        <v>32402</v>
      </c>
      <c r="F41" t="s">
        <v>64</v>
      </c>
      <c r="G41" t="s">
        <v>141</v>
      </c>
      <c r="H41" s="7"/>
      <c r="I41" t="s">
        <v>95</v>
      </c>
    </row>
    <row r="42" spans="2:9" x14ac:dyDescent="0.3">
      <c r="B42" t="s">
        <v>28</v>
      </c>
      <c r="C42" t="s">
        <v>42</v>
      </c>
      <c r="D42" t="s">
        <v>40</v>
      </c>
      <c r="E42" s="6">
        <v>32930</v>
      </c>
      <c r="F42" t="s">
        <v>162</v>
      </c>
      <c r="G42" t="s">
        <v>163</v>
      </c>
      <c r="H42" s="7"/>
    </row>
    <row r="43" spans="2:9" x14ac:dyDescent="0.3">
      <c r="B43" t="s">
        <v>7</v>
      </c>
      <c r="C43" t="s">
        <v>37</v>
      </c>
      <c r="D43" t="s">
        <v>40</v>
      </c>
      <c r="E43" s="6">
        <v>32570</v>
      </c>
      <c r="F43" t="s">
        <v>108</v>
      </c>
      <c r="G43" t="s">
        <v>106</v>
      </c>
      <c r="H43" s="7">
        <v>751500</v>
      </c>
    </row>
    <row r="44" spans="2:9" x14ac:dyDescent="0.3">
      <c r="B44" t="s">
        <v>25</v>
      </c>
      <c r="C44" t="s">
        <v>164</v>
      </c>
      <c r="D44" t="s">
        <v>40</v>
      </c>
      <c r="E44" s="6">
        <v>32741</v>
      </c>
      <c r="F44" t="s">
        <v>71</v>
      </c>
      <c r="G44" t="s">
        <v>165</v>
      </c>
      <c r="H44" s="7"/>
    </row>
    <row r="45" spans="2:9" x14ac:dyDescent="0.3">
      <c r="B45" t="s">
        <v>49</v>
      </c>
      <c r="C45" t="s">
        <v>50</v>
      </c>
      <c r="D45" t="s">
        <v>43</v>
      </c>
      <c r="E45" s="6">
        <v>32498</v>
      </c>
      <c r="F45" t="s">
        <v>113</v>
      </c>
      <c r="G45" t="s">
        <v>112</v>
      </c>
      <c r="H45" s="7"/>
    </row>
    <row r="46" spans="2:9" x14ac:dyDescent="0.3">
      <c r="B46" t="s">
        <v>126</v>
      </c>
      <c r="C46" t="s">
        <v>73</v>
      </c>
      <c r="D46" t="s">
        <v>55</v>
      </c>
      <c r="E46" s="6">
        <v>33410</v>
      </c>
      <c r="F46" t="s">
        <v>76</v>
      </c>
      <c r="G46" t="s">
        <v>196</v>
      </c>
      <c r="H46" s="7"/>
    </row>
    <row r="47" spans="2:9" x14ac:dyDescent="0.3">
      <c r="B47" t="s">
        <v>193</v>
      </c>
      <c r="C47" t="s">
        <v>127</v>
      </c>
      <c r="D47" t="s">
        <v>194</v>
      </c>
      <c r="E47" s="6">
        <v>33435</v>
      </c>
      <c r="F47" t="s">
        <v>195</v>
      </c>
      <c r="G47" t="s">
        <v>197</v>
      </c>
    </row>
    <row r="48" spans="2:9" x14ac:dyDescent="0.3">
      <c r="B48" t="s">
        <v>211</v>
      </c>
      <c r="C48" t="s">
        <v>214</v>
      </c>
      <c r="D48" t="s">
        <v>215</v>
      </c>
      <c r="E48" s="6">
        <v>33015</v>
      </c>
      <c r="F48" t="s">
        <v>217</v>
      </c>
      <c r="G48" t="s">
        <v>216</v>
      </c>
      <c r="H48" s="7">
        <v>175000</v>
      </c>
    </row>
    <row r="51" spans="2:2" x14ac:dyDescent="0.3">
      <c r="B51" t="s">
        <v>167</v>
      </c>
    </row>
    <row r="52" spans="2:2" x14ac:dyDescent="0.3">
      <c r="B52" t="s">
        <v>168</v>
      </c>
    </row>
    <row r="53" spans="2:2" x14ac:dyDescent="0.3">
      <c r="B53" t="s">
        <v>169</v>
      </c>
    </row>
    <row r="54" spans="2:2" x14ac:dyDescent="0.3">
      <c r="B54" t="s">
        <v>170</v>
      </c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2013종합</vt:lpstr>
      <vt:lpstr>개별랭킹</vt:lpstr>
      <vt:lpstr>정리</vt:lpstr>
      <vt:lpstr>DB</vt:lpstr>
    </vt:vector>
  </TitlesOfParts>
  <Company>WORKGROUP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FreeRedbird</dc:creator>
  <cp:lastModifiedBy>S Lim</cp:lastModifiedBy>
  <dcterms:created xsi:type="dcterms:W3CDTF">2010-12-17T06:55:50Z</dcterms:created>
  <dcterms:modified xsi:type="dcterms:W3CDTF">2012-12-28T18:20:11Z</dcterms:modified>
</cp:coreProperties>
</file>